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795" windowWidth="9990" windowHeight="3330" firstSheet="4" activeTab="24"/>
  </bookViews>
  <sheets>
    <sheet name="DONG LUC" sheetId="56" state="hidden" r:id="rId1"/>
    <sheet name="CO KHI" sheetId="57" state="hidden" r:id="rId2"/>
    <sheet name="CNTT" sheetId="58" state="hidden" r:id="rId3"/>
    <sheet name="DIEN TU" sheetId="59" state="hidden" r:id="rId4"/>
    <sheet name="KHCB" sheetId="60" r:id="rId5"/>
    <sheet name="KINH TE" sheetId="61" r:id="rId6"/>
    <sheet name="LLCT" sheetId="62" state="hidden" r:id="rId7"/>
    <sheet name="MAY" sheetId="63" state="hidden" r:id="rId8"/>
    <sheet name="NHIET" sheetId="64" state="hidden" r:id="rId9"/>
    <sheet name="XAY DUNG" sheetId="65" state="hidden" r:id="rId10"/>
    <sheet name="QLHS" sheetId="66" state="hidden" r:id="rId11"/>
    <sheet name="KE TOAN" sheetId="68" state="hidden" r:id="rId12"/>
    <sheet name="KHAO THI" sheetId="69" state="hidden" r:id="rId13"/>
    <sheet name="QHQT" sheetId="70" state="hidden" r:id="rId14"/>
    <sheet name="QUAN TRI" sheetId="71" state="hidden" r:id="rId15"/>
    <sheet name="TCHC" sheetId="72" r:id="rId16"/>
    <sheet name="DAO TAO" sheetId="73" state="hidden" r:id="rId17"/>
    <sheet name="THANH TRA" sheetId="74" state="hidden" r:id="rId18"/>
    <sheet name="TV" sheetId="75" state="hidden" r:id="rId19"/>
    <sheet name="TT DAO TAO" sheetId="76" r:id="rId20"/>
    <sheet name="QHDN" sheetId="77" state="hidden" r:id="rId21"/>
    <sheet name="QLDL" sheetId="78" state="hidden" r:id="rId22"/>
    <sheet name="BGH" sheetId="80" state="hidden" r:id="rId23"/>
    <sheet name="Y TE" sheetId="81" state="hidden" r:id="rId24"/>
    <sheet name="CBGVNV TOAN TRUONG" sheetId="54" r:id="rId25"/>
    <sheet name="THONG KE" sheetId="79" r:id="rId26"/>
  </sheets>
  <definedNames>
    <definedName name="_xlnm._FilterDatabase" localSheetId="22" hidden="1">BGH!$A$6:$BQ$10</definedName>
    <definedName name="_xlnm._FilterDatabase" localSheetId="24" hidden="1">'CBGVNV TOAN TRUONG'!$A$6:$K$324</definedName>
    <definedName name="_xlnm._FilterDatabase" localSheetId="2" hidden="1">CNTT!$A$6:$BQ$32</definedName>
    <definedName name="_xlnm._FilterDatabase" localSheetId="1" hidden="1">'CO KHI'!$A$6:$BU$33</definedName>
    <definedName name="_xlnm._FilterDatabase" localSheetId="16" hidden="1">'DAO TAO'!$A$6:$BQ$22</definedName>
    <definedName name="_xlnm._FilterDatabase" localSheetId="3" hidden="1">'DIEN TU'!$A$6:$BQ$36</definedName>
    <definedName name="_xlnm._FilterDatabase" localSheetId="0" hidden="1">'DONG LUC'!$A$6:$BU$26</definedName>
    <definedName name="_xlnm._FilterDatabase" localSheetId="11" hidden="1">'KE TOAN'!$A$6:$BQ$14</definedName>
    <definedName name="_xlnm._FilterDatabase" localSheetId="12" hidden="1">'KHAO THI'!$A$6:$BQ$13</definedName>
    <definedName name="_xlnm._FilterDatabase" localSheetId="4" hidden="1">KHCB!$A$6:$BQ$38</definedName>
    <definedName name="_xlnm._FilterDatabase" localSheetId="5" hidden="1">'KINH TE'!$A$6:$BQ$20</definedName>
    <definedName name="_xlnm._FilterDatabase" localSheetId="6" hidden="1">LLCT!$A$6:$BQ$22</definedName>
    <definedName name="_xlnm._FilterDatabase" localSheetId="7" hidden="1">MAY!$A$6:$BQ$16</definedName>
    <definedName name="_xlnm._FilterDatabase" localSheetId="8" hidden="1">NHIET!$A$6:$BQ$14</definedName>
    <definedName name="_xlnm._FilterDatabase" localSheetId="20" hidden="1">QHDN!$A$6:$BQ$9</definedName>
    <definedName name="_xlnm._FilterDatabase" localSheetId="13" hidden="1">QHQT!$A$6:$BQ$9</definedName>
    <definedName name="_xlnm._FilterDatabase" localSheetId="21" hidden="1">QLDL!$A$6:$BQ$11</definedName>
    <definedName name="_xlnm._FilterDatabase" localSheetId="10" hidden="1">QLHS!$A$6:$BQ$24</definedName>
    <definedName name="_xlnm._FilterDatabase" localSheetId="14" hidden="1">'QUAN TRI'!$A$6:$BQ$32</definedName>
    <definedName name="_xlnm._FilterDatabase" localSheetId="15" hidden="1">TCHC!$A$6:$BQ$30</definedName>
    <definedName name="_xlnm._FilterDatabase" localSheetId="17" hidden="1">'THANH TRA'!$A$6:$BQ$13</definedName>
    <definedName name="_xlnm._FilterDatabase" localSheetId="19" hidden="1">'TT DAO TAO'!$A$6:$BQ$9</definedName>
    <definedName name="_xlnm._FilterDatabase" localSheetId="18" hidden="1">TV!$A$6:$BQ$12</definedName>
    <definedName name="_xlnm._FilterDatabase" localSheetId="9" hidden="1">'XAY DUNG'!$A$6:$BQ$8</definedName>
    <definedName name="_xlnm._FilterDatabase" localSheetId="23" hidden="1">'Y TE'!$A$6:$BQ$9</definedName>
    <definedName name="_xlnm.Print_Titles" localSheetId="22">BGH!$6:$6</definedName>
    <definedName name="_xlnm.Print_Titles" localSheetId="24">'CBGVNV TOAN TRUONG'!$6:$6</definedName>
    <definedName name="_xlnm.Print_Titles" localSheetId="2">CNTT!$6:$6</definedName>
    <definedName name="_xlnm.Print_Titles" localSheetId="1">'CO KHI'!$6:$6</definedName>
    <definedName name="_xlnm.Print_Titles" localSheetId="16">'DAO TAO'!$6:$6</definedName>
    <definedName name="_xlnm.Print_Titles" localSheetId="3">'DIEN TU'!$6:$6</definedName>
    <definedName name="_xlnm.Print_Titles" localSheetId="0">'DONG LUC'!$6:$6</definedName>
    <definedName name="_xlnm.Print_Titles" localSheetId="11">'KE TOAN'!$6:$6</definedName>
    <definedName name="_xlnm.Print_Titles" localSheetId="12">'KHAO THI'!$6:$6</definedName>
    <definedName name="_xlnm.Print_Titles" localSheetId="4">KHCB!$6:$6</definedName>
    <definedName name="_xlnm.Print_Titles" localSheetId="5">'KINH TE'!$6:$6</definedName>
    <definedName name="_xlnm.Print_Titles" localSheetId="6">LLCT!$6:$6</definedName>
    <definedName name="_xlnm.Print_Titles" localSheetId="7">MAY!$6:$6</definedName>
    <definedName name="_xlnm.Print_Titles" localSheetId="8">NHIET!$6:$6</definedName>
    <definedName name="_xlnm.Print_Titles" localSheetId="20">QHDN!$6:$6</definedName>
    <definedName name="_xlnm.Print_Titles" localSheetId="13">QHQT!$6:$6</definedName>
    <definedName name="_xlnm.Print_Titles" localSheetId="21">QLDL!$6:$6</definedName>
    <definedName name="_xlnm.Print_Titles" localSheetId="10">QLHS!$6:$6</definedName>
    <definedName name="_xlnm.Print_Titles" localSheetId="14">'QUAN TRI'!$6:$6</definedName>
    <definedName name="_xlnm.Print_Titles" localSheetId="15">TCHC!$6:$6</definedName>
    <definedName name="_xlnm.Print_Titles" localSheetId="17">'THANH TRA'!$6:$6</definedName>
    <definedName name="_xlnm.Print_Titles" localSheetId="19">'TT DAO TAO'!$6:$6</definedName>
    <definedName name="_xlnm.Print_Titles" localSheetId="18">TV!$6:$6</definedName>
    <definedName name="_xlnm.Print_Titles" localSheetId="9">'XAY DUNG'!$6:$6</definedName>
    <definedName name="_xlnm.Print_Titles" localSheetId="23">'Y TE'!$6:$6</definedName>
  </definedNames>
  <calcPr calcId="144525"/>
</workbook>
</file>

<file path=xl/calcChain.xml><?xml version="1.0" encoding="utf-8"?>
<calcChain xmlns="http://schemas.openxmlformats.org/spreadsheetml/2006/main">
  <c r="L43" i="60" l="1"/>
  <c r="K43" i="60"/>
  <c r="N13" i="81" l="1"/>
  <c r="O30" i="79" s="1"/>
  <c r="O13" i="81"/>
  <c r="P30" i="79" s="1"/>
  <c r="AK13" i="81"/>
  <c r="AL30" i="79" s="1"/>
  <c r="AJ13" i="81"/>
  <c r="M13" i="81" s="1"/>
  <c r="N30" i="79" s="1"/>
  <c r="AI13" i="81"/>
  <c r="AJ30" i="79" s="1"/>
  <c r="AH13" i="81"/>
  <c r="AI30" i="79" s="1"/>
  <c r="AG13" i="81"/>
  <c r="AN13" i="81" s="1"/>
  <c r="AO30" i="79" s="1"/>
  <c r="AF13" i="81"/>
  <c r="AG30" i="79" s="1"/>
  <c r="AE13" i="81"/>
  <c r="AF30" i="79" s="1"/>
  <c r="AD13" i="81"/>
  <c r="AE30" i="79" s="1"/>
  <c r="AC13" i="81"/>
  <c r="AD30" i="79" s="1"/>
  <c r="AB13" i="81"/>
  <c r="H13" i="81" s="1"/>
  <c r="I30" i="79" s="1"/>
  <c r="AA13" i="81"/>
  <c r="AB30" i="79" s="1"/>
  <c r="Z13" i="81"/>
  <c r="AA30" i="79" s="1"/>
  <c r="Y13" i="81"/>
  <c r="Z30" i="79" s="1"/>
  <c r="X13" i="81"/>
  <c r="AM13" i="81" s="1"/>
  <c r="AN30" i="79" s="1"/>
  <c r="W13" i="81"/>
  <c r="X30" i="79" s="1"/>
  <c r="V13" i="81"/>
  <c r="W30" i="79" s="1"/>
  <c r="U13" i="81"/>
  <c r="V30" i="79" s="1"/>
  <c r="T13" i="81"/>
  <c r="U30" i="79" s="1"/>
  <c r="S13" i="81"/>
  <c r="T30" i="79" s="1"/>
  <c r="R13" i="81"/>
  <c r="S30" i="79" s="1"/>
  <c r="Q13" i="81"/>
  <c r="R30" i="79" s="1"/>
  <c r="P13" i="81"/>
  <c r="Q30" i="79" s="1"/>
  <c r="L13" i="81"/>
  <c r="M30" i="79" s="1"/>
  <c r="J13" i="81"/>
  <c r="K30" i="79" s="1"/>
  <c r="G13" i="81"/>
  <c r="H30" i="79" s="1"/>
  <c r="E13" i="81"/>
  <c r="F30" i="79" s="1"/>
  <c r="AP1272" i="81"/>
  <c r="Q18" i="80"/>
  <c r="R10" i="79" s="1"/>
  <c r="R18" i="80"/>
  <c r="S10" i="79" s="1"/>
  <c r="S18" i="80"/>
  <c r="T10" i="79" s="1"/>
  <c r="T18" i="80"/>
  <c r="U10" i="79" s="1"/>
  <c r="U18" i="80"/>
  <c r="V10" i="79" s="1"/>
  <c r="V18" i="80"/>
  <c r="W10" i="79" s="1"/>
  <c r="O18" i="80"/>
  <c r="P10" i="79" s="1"/>
  <c r="AK18" i="80"/>
  <c r="AL10" i="79" s="1"/>
  <c r="AJ18" i="80"/>
  <c r="AK10" i="79" s="1"/>
  <c r="AI18" i="80"/>
  <c r="AJ10" i="79" s="1"/>
  <c r="AH18" i="80"/>
  <c r="AI10" i="79" s="1"/>
  <c r="AG18" i="80"/>
  <c r="AH10" i="79" s="1"/>
  <c r="AF18" i="80"/>
  <c r="AG10" i="79" s="1"/>
  <c r="AE18" i="80"/>
  <c r="AF10" i="79" s="1"/>
  <c r="AD18" i="80"/>
  <c r="AE10" i="79" s="1"/>
  <c r="AC18" i="80"/>
  <c r="AD10" i="79" s="1"/>
  <c r="AB18" i="80"/>
  <c r="AC10" i="79" s="1"/>
  <c r="AA18" i="80"/>
  <c r="AB10" i="79" s="1"/>
  <c r="Z18" i="80"/>
  <c r="AA10" i="79" s="1"/>
  <c r="Y18" i="80"/>
  <c r="Z10" i="79" s="1"/>
  <c r="X18" i="80"/>
  <c r="Y10" i="79" s="1"/>
  <c r="W18" i="80"/>
  <c r="X10" i="79" s="1"/>
  <c r="P18" i="80"/>
  <c r="Q10" i="79" s="1"/>
  <c r="N18" i="80"/>
  <c r="O10" i="79" s="1"/>
  <c r="M18" i="80"/>
  <c r="N10" i="79" s="1"/>
  <c r="AP1273" i="80"/>
  <c r="G18" i="80" l="1"/>
  <c r="H10" i="79" s="1"/>
  <c r="Y30" i="79"/>
  <c r="AC30" i="79"/>
  <c r="AK30" i="79"/>
  <c r="D13" i="81"/>
  <c r="F13" i="81"/>
  <c r="K13" i="81"/>
  <c r="L30" i="79" s="1"/>
  <c r="AH30" i="79"/>
  <c r="AL13" i="81"/>
  <c r="AM30" i="79" s="1"/>
  <c r="D18" i="80"/>
  <c r="E10" i="79" s="1"/>
  <c r="F18" i="80"/>
  <c r="G10" i="79" s="1"/>
  <c r="H18" i="80"/>
  <c r="I10" i="79" s="1"/>
  <c r="J18" i="80"/>
  <c r="K10" i="79" s="1"/>
  <c r="L18" i="80"/>
  <c r="M10" i="79" s="1"/>
  <c r="AL18" i="80"/>
  <c r="AM10" i="79" s="1"/>
  <c r="AN18" i="80"/>
  <c r="AO10" i="79" s="1"/>
  <c r="E18" i="80"/>
  <c r="F10" i="79" s="1"/>
  <c r="I18" i="80"/>
  <c r="J10" i="79" s="1"/>
  <c r="K18" i="80"/>
  <c r="L10" i="79" s="1"/>
  <c r="AM18" i="80"/>
  <c r="AN10" i="79" s="1"/>
  <c r="O16" i="78"/>
  <c r="P31" i="79" s="1"/>
  <c r="N16" i="78"/>
  <c r="O31" i="79" s="1"/>
  <c r="AK16" i="78"/>
  <c r="AL31" i="79" s="1"/>
  <c r="AJ16" i="78"/>
  <c r="AK31" i="79" s="1"/>
  <c r="AI16" i="78"/>
  <c r="AJ31" i="79" s="1"/>
  <c r="AH16" i="78"/>
  <c r="AI31" i="79" s="1"/>
  <c r="AG16" i="78"/>
  <c r="AN16" i="78" s="1"/>
  <c r="AO31" i="79" s="1"/>
  <c r="AF16" i="78"/>
  <c r="AG31" i="79" s="1"/>
  <c r="AE16" i="78"/>
  <c r="AF31" i="79" s="1"/>
  <c r="AD16" i="78"/>
  <c r="AE31" i="79" s="1"/>
  <c r="AC16" i="78"/>
  <c r="AD31" i="79" s="1"/>
  <c r="AB16" i="78"/>
  <c r="AC31" i="79" s="1"/>
  <c r="AA16" i="78"/>
  <c r="AB31" i="79" s="1"/>
  <c r="Z16" i="78"/>
  <c r="AA31" i="79" s="1"/>
  <c r="Y16" i="78"/>
  <c r="Z31" i="79" s="1"/>
  <c r="X16" i="78"/>
  <c r="AL16" i="78" s="1"/>
  <c r="AM31" i="79" s="1"/>
  <c r="W16" i="78"/>
  <c r="X31" i="79" s="1"/>
  <c r="V16" i="78"/>
  <c r="W31" i="79" s="1"/>
  <c r="U16" i="78"/>
  <c r="V31" i="79" s="1"/>
  <c r="T16" i="78"/>
  <c r="U31" i="79" s="1"/>
  <c r="S16" i="78"/>
  <c r="T31" i="79" s="1"/>
  <c r="R16" i="78"/>
  <c r="S31" i="79" s="1"/>
  <c r="Q16" i="78"/>
  <c r="R31" i="79" s="1"/>
  <c r="P16" i="78"/>
  <c r="Q31" i="79" s="1"/>
  <c r="M16" i="78"/>
  <c r="N31" i="79" s="1"/>
  <c r="L16" i="78"/>
  <c r="M31" i="79" s="1"/>
  <c r="K16" i="78"/>
  <c r="L31" i="79" s="1"/>
  <c r="J16" i="78"/>
  <c r="K31" i="79" s="1"/>
  <c r="H16" i="78"/>
  <c r="I31" i="79" s="1"/>
  <c r="G16" i="78"/>
  <c r="H31" i="79" s="1"/>
  <c r="F16" i="78"/>
  <c r="G31" i="79" s="1"/>
  <c r="E16" i="78"/>
  <c r="F31" i="79" s="1"/>
  <c r="D16" i="78"/>
  <c r="E31" i="79" s="1"/>
  <c r="AP1274" i="78"/>
  <c r="AK14" i="77"/>
  <c r="AL32" i="79" s="1"/>
  <c r="AJ14" i="77"/>
  <c r="AK32" i="79" s="1"/>
  <c r="AI14" i="77"/>
  <c r="AJ32" i="79" s="1"/>
  <c r="AH14" i="77"/>
  <c r="AI32" i="79" s="1"/>
  <c r="AG14" i="77"/>
  <c r="AF14" i="77"/>
  <c r="AG32" i="79" s="1"/>
  <c r="AE14" i="77"/>
  <c r="AF32" i="79" s="1"/>
  <c r="AD14" i="77"/>
  <c r="AE32" i="79" s="1"/>
  <c r="AC14" i="77"/>
  <c r="AD32" i="79" s="1"/>
  <c r="AB14" i="77"/>
  <c r="AC32" i="79" s="1"/>
  <c r="AA14" i="77"/>
  <c r="AB32" i="79" s="1"/>
  <c r="Z14" i="77"/>
  <c r="AA32" i="79" s="1"/>
  <c r="Y14" i="77"/>
  <c r="Z32" i="79" s="1"/>
  <c r="X14" i="77"/>
  <c r="W14" i="77"/>
  <c r="X32" i="79" s="1"/>
  <c r="V14" i="77"/>
  <c r="W32" i="79" s="1"/>
  <c r="U14" i="77"/>
  <c r="V32" i="79" s="1"/>
  <c r="T14" i="77"/>
  <c r="U32" i="79" s="1"/>
  <c r="S14" i="77"/>
  <c r="T32" i="79" s="1"/>
  <c r="R14" i="77"/>
  <c r="S32" i="79" s="1"/>
  <c r="Q14" i="77"/>
  <c r="R32" i="79" s="1"/>
  <c r="P14" i="77"/>
  <c r="Q32" i="79" s="1"/>
  <c r="O14" i="77"/>
  <c r="P32" i="79" s="1"/>
  <c r="N14" i="77"/>
  <c r="O32" i="79" s="1"/>
  <c r="M14" i="77"/>
  <c r="N32" i="79" s="1"/>
  <c r="L14" i="77"/>
  <c r="M32" i="79" s="1"/>
  <c r="K14" i="77"/>
  <c r="L32" i="79" s="1"/>
  <c r="J14" i="77"/>
  <c r="K32" i="79" s="1"/>
  <c r="H14" i="77"/>
  <c r="I32" i="79" s="1"/>
  <c r="G14" i="77"/>
  <c r="H32" i="79" s="1"/>
  <c r="F14" i="77"/>
  <c r="AO14" i="77" s="1"/>
  <c r="AP32" i="79" s="1"/>
  <c r="E14" i="77"/>
  <c r="F32" i="79" s="1"/>
  <c r="D14" i="77"/>
  <c r="I14" i="77" s="1"/>
  <c r="J32" i="79" s="1"/>
  <c r="AP1272" i="77"/>
  <c r="O13" i="76"/>
  <c r="P29" i="79" s="1"/>
  <c r="N13" i="76"/>
  <c r="O29" i="79" s="1"/>
  <c r="AK13" i="76"/>
  <c r="AL29" i="79" s="1"/>
  <c r="AJ13" i="76"/>
  <c r="AK29" i="79" s="1"/>
  <c r="AI13" i="76"/>
  <c r="AJ29" i="79" s="1"/>
  <c r="AH13" i="76"/>
  <c r="AI29" i="79" s="1"/>
  <c r="AG13" i="76"/>
  <c r="AF13" i="76"/>
  <c r="AG29" i="79" s="1"/>
  <c r="AE13" i="76"/>
  <c r="AF29" i="79" s="1"/>
  <c r="AD13" i="76"/>
  <c r="AE29" i="79" s="1"/>
  <c r="AC13" i="76"/>
  <c r="AD29" i="79" s="1"/>
  <c r="AB13" i="76"/>
  <c r="AC29" i="79" s="1"/>
  <c r="AA13" i="76"/>
  <c r="AB29" i="79" s="1"/>
  <c r="Z13" i="76"/>
  <c r="AA29" i="79" s="1"/>
  <c r="Y13" i="76"/>
  <c r="Z29" i="79" s="1"/>
  <c r="X13" i="76"/>
  <c r="W13" i="76"/>
  <c r="X29" i="79" s="1"/>
  <c r="V13" i="76"/>
  <c r="W29" i="79" s="1"/>
  <c r="U13" i="76"/>
  <c r="V29" i="79" s="1"/>
  <c r="T13" i="76"/>
  <c r="U29" i="79" s="1"/>
  <c r="S13" i="76"/>
  <c r="T29" i="79" s="1"/>
  <c r="R13" i="76"/>
  <c r="S29" i="79" s="1"/>
  <c r="Q13" i="76"/>
  <c r="R29" i="79" s="1"/>
  <c r="P13" i="76"/>
  <c r="Q29" i="79" s="1"/>
  <c r="M13" i="76"/>
  <c r="N29" i="79" s="1"/>
  <c r="L13" i="76"/>
  <c r="M29" i="79" s="1"/>
  <c r="K13" i="76"/>
  <c r="L29" i="79" s="1"/>
  <c r="J13" i="76"/>
  <c r="K29" i="79" s="1"/>
  <c r="H13" i="76"/>
  <c r="I29" i="79" s="1"/>
  <c r="G13" i="76"/>
  <c r="H29" i="79" s="1"/>
  <c r="F13" i="76"/>
  <c r="E13" i="76"/>
  <c r="F29" i="79" s="1"/>
  <c r="D13" i="76"/>
  <c r="AP1272" i="76"/>
  <c r="O16" i="75"/>
  <c r="P28" i="79" s="1"/>
  <c r="N16" i="75"/>
  <c r="O28" i="79" s="1"/>
  <c r="AK16" i="75"/>
  <c r="AL28" i="79" s="1"/>
  <c r="AJ16" i="75"/>
  <c r="AK28" i="79" s="1"/>
  <c r="AI16" i="75"/>
  <c r="AJ28" i="79" s="1"/>
  <c r="AH16" i="75"/>
  <c r="AI28" i="79" s="1"/>
  <c r="AG16" i="75"/>
  <c r="AH28" i="79" s="1"/>
  <c r="AF16" i="75"/>
  <c r="AG28" i="79" s="1"/>
  <c r="AE16" i="75"/>
  <c r="AF28" i="79" s="1"/>
  <c r="AD16" i="75"/>
  <c r="AE28" i="79" s="1"/>
  <c r="AC16" i="75"/>
  <c r="AD28" i="79" s="1"/>
  <c r="AB16" i="75"/>
  <c r="AA16" i="75"/>
  <c r="AB28" i="79" s="1"/>
  <c r="Z16" i="75"/>
  <c r="AA28" i="79" s="1"/>
  <c r="Y16" i="75"/>
  <c r="Z28" i="79" s="1"/>
  <c r="X16" i="75"/>
  <c r="W16" i="75"/>
  <c r="X28" i="79" s="1"/>
  <c r="V16" i="75"/>
  <c r="W28" i="79" s="1"/>
  <c r="U16" i="75"/>
  <c r="V28" i="79" s="1"/>
  <c r="T16" i="75"/>
  <c r="U28" i="79" s="1"/>
  <c r="S16" i="75"/>
  <c r="T28" i="79" s="1"/>
  <c r="R16" i="75"/>
  <c r="S28" i="79" s="1"/>
  <c r="Q16" i="75"/>
  <c r="R28" i="79" s="1"/>
  <c r="P16" i="75"/>
  <c r="Q28" i="79" s="1"/>
  <c r="L16" i="75"/>
  <c r="M28" i="79" s="1"/>
  <c r="J16" i="75"/>
  <c r="K28" i="79" s="1"/>
  <c r="H16" i="75"/>
  <c r="I28" i="79" s="1"/>
  <c r="F16" i="75"/>
  <c r="D16" i="75"/>
  <c r="AP1275" i="75"/>
  <c r="O18" i="74"/>
  <c r="P33" i="79" s="1"/>
  <c r="N18" i="74"/>
  <c r="O33" i="79" s="1"/>
  <c r="AK18" i="74"/>
  <c r="AL33" i="79" s="1"/>
  <c r="AJ18" i="74"/>
  <c r="AK33" i="79" s="1"/>
  <c r="AI18" i="74"/>
  <c r="AJ33" i="79" s="1"/>
  <c r="AH18" i="74"/>
  <c r="AI33" i="79" s="1"/>
  <c r="AG18" i="74"/>
  <c r="AF18" i="74"/>
  <c r="AG33" i="79" s="1"/>
  <c r="AE18" i="74"/>
  <c r="AF33" i="79" s="1"/>
  <c r="AD18" i="74"/>
  <c r="AE33" i="79" s="1"/>
  <c r="AC18" i="74"/>
  <c r="AD33" i="79" s="1"/>
  <c r="AB18" i="74"/>
  <c r="AC33" i="79" s="1"/>
  <c r="AA18" i="74"/>
  <c r="AB33" i="79" s="1"/>
  <c r="Z18" i="74"/>
  <c r="AA33" i="79" s="1"/>
  <c r="Y18" i="74"/>
  <c r="Z33" i="79" s="1"/>
  <c r="X18" i="74"/>
  <c r="W18" i="74"/>
  <c r="X33" i="79" s="1"/>
  <c r="V18" i="74"/>
  <c r="W33" i="79" s="1"/>
  <c r="U18" i="74"/>
  <c r="V33" i="79" s="1"/>
  <c r="T18" i="74"/>
  <c r="U33" i="79" s="1"/>
  <c r="S18" i="74"/>
  <c r="T33" i="79" s="1"/>
  <c r="R18" i="74"/>
  <c r="S33" i="79" s="1"/>
  <c r="Q18" i="74"/>
  <c r="R33" i="79" s="1"/>
  <c r="P18" i="74"/>
  <c r="Q33" i="79" s="1"/>
  <c r="M18" i="74"/>
  <c r="N33" i="79" s="1"/>
  <c r="L18" i="74"/>
  <c r="M33" i="79" s="1"/>
  <c r="K18" i="74"/>
  <c r="L33" i="79" s="1"/>
  <c r="J18" i="74"/>
  <c r="K33" i="79" s="1"/>
  <c r="H18" i="74"/>
  <c r="I33" i="79" s="1"/>
  <c r="G18" i="74"/>
  <c r="H33" i="79" s="1"/>
  <c r="F18" i="74"/>
  <c r="E18" i="74"/>
  <c r="F33" i="79" s="1"/>
  <c r="D18" i="74"/>
  <c r="AP1276" i="74"/>
  <c r="O27" i="73"/>
  <c r="P13" i="79" s="1"/>
  <c r="N27" i="73"/>
  <c r="O13" i="79" s="1"/>
  <c r="AK27" i="73"/>
  <c r="AL13" i="79" s="1"/>
  <c r="AJ27" i="73"/>
  <c r="AK13" i="79" s="1"/>
  <c r="AI27" i="73"/>
  <c r="AJ13" i="79" s="1"/>
  <c r="AH27" i="73"/>
  <c r="AI13" i="79" s="1"/>
  <c r="AG27" i="73"/>
  <c r="AF27" i="73"/>
  <c r="AG13" i="79" s="1"/>
  <c r="AE27" i="73"/>
  <c r="AF13" i="79" s="1"/>
  <c r="AD27" i="73"/>
  <c r="AE13" i="79" s="1"/>
  <c r="AC27" i="73"/>
  <c r="AD13" i="79" s="1"/>
  <c r="AB27" i="73"/>
  <c r="AC13" i="79" s="1"/>
  <c r="AA27" i="73"/>
  <c r="AB13" i="79" s="1"/>
  <c r="Z27" i="73"/>
  <c r="AA13" i="79" s="1"/>
  <c r="Y27" i="73"/>
  <c r="Z13" i="79" s="1"/>
  <c r="X27" i="73"/>
  <c r="W27" i="73"/>
  <c r="X13" i="79" s="1"/>
  <c r="V27" i="73"/>
  <c r="W13" i="79" s="1"/>
  <c r="U27" i="73"/>
  <c r="V13" i="79" s="1"/>
  <c r="T27" i="73"/>
  <c r="U13" i="79" s="1"/>
  <c r="S27" i="73"/>
  <c r="T13" i="79" s="1"/>
  <c r="R27" i="73"/>
  <c r="S13" i="79" s="1"/>
  <c r="Q27" i="73"/>
  <c r="R13" i="79" s="1"/>
  <c r="P27" i="73"/>
  <c r="Q13" i="79" s="1"/>
  <c r="M27" i="73"/>
  <c r="N13" i="79" s="1"/>
  <c r="L27" i="73"/>
  <c r="M13" i="79" s="1"/>
  <c r="K27" i="73"/>
  <c r="L13" i="79" s="1"/>
  <c r="J27" i="73"/>
  <c r="K13" i="79" s="1"/>
  <c r="H27" i="73"/>
  <c r="I13" i="79" s="1"/>
  <c r="G27" i="73"/>
  <c r="H13" i="79" s="1"/>
  <c r="F27" i="73"/>
  <c r="E27" i="73"/>
  <c r="F13" i="79" s="1"/>
  <c r="D27" i="73"/>
  <c r="AP1254" i="73"/>
  <c r="O35" i="72"/>
  <c r="P11" i="79" s="1"/>
  <c r="N35" i="72"/>
  <c r="O11" i="79" s="1"/>
  <c r="AK35" i="72"/>
  <c r="AL11" i="79" s="1"/>
  <c r="AJ35" i="72"/>
  <c r="AK11" i="79" s="1"/>
  <c r="AI35" i="72"/>
  <c r="AJ11" i="79" s="1"/>
  <c r="AH35" i="72"/>
  <c r="AI11" i="79" s="1"/>
  <c r="AG35" i="72"/>
  <c r="AF35" i="72"/>
  <c r="AG11" i="79" s="1"/>
  <c r="AE35" i="72"/>
  <c r="AF11" i="79" s="1"/>
  <c r="AD35" i="72"/>
  <c r="AE11" i="79" s="1"/>
  <c r="AC35" i="72"/>
  <c r="AD11" i="79" s="1"/>
  <c r="AB35" i="72"/>
  <c r="AC11" i="79" s="1"/>
  <c r="AA35" i="72"/>
  <c r="AB11" i="79" s="1"/>
  <c r="Z35" i="72"/>
  <c r="AA11" i="79" s="1"/>
  <c r="Y35" i="72"/>
  <c r="Z11" i="79" s="1"/>
  <c r="X35" i="72"/>
  <c r="W35" i="72"/>
  <c r="X11" i="79" s="1"/>
  <c r="V35" i="72"/>
  <c r="W11" i="79" s="1"/>
  <c r="U35" i="72"/>
  <c r="V11" i="79" s="1"/>
  <c r="T35" i="72"/>
  <c r="U11" i="79" s="1"/>
  <c r="S35" i="72"/>
  <c r="T11" i="79" s="1"/>
  <c r="R35" i="72"/>
  <c r="S11" i="79" s="1"/>
  <c r="Q35" i="72"/>
  <c r="R11" i="79" s="1"/>
  <c r="P35" i="72"/>
  <c r="Q11" i="79" s="1"/>
  <c r="L35" i="72"/>
  <c r="M11" i="79" s="1"/>
  <c r="K35" i="72"/>
  <c r="L11" i="79" s="1"/>
  <c r="J35" i="72"/>
  <c r="K11" i="79" s="1"/>
  <c r="G35" i="72"/>
  <c r="H11" i="79" s="1"/>
  <c r="F35" i="72"/>
  <c r="AO35" i="72" s="1"/>
  <c r="AP11" i="79" s="1"/>
  <c r="E35" i="72"/>
  <c r="F11" i="79" s="1"/>
  <c r="AP1276" i="72"/>
  <c r="O36" i="71"/>
  <c r="P17" i="79" s="1"/>
  <c r="N36" i="71"/>
  <c r="O17" i="79" s="1"/>
  <c r="AK36" i="71"/>
  <c r="AL17" i="79" s="1"/>
  <c r="AJ36" i="71"/>
  <c r="AK17" i="79" s="1"/>
  <c r="AI36" i="71"/>
  <c r="AJ17" i="79" s="1"/>
  <c r="AH36" i="71"/>
  <c r="AI17" i="79" s="1"/>
  <c r="AG36" i="71"/>
  <c r="AF36" i="71"/>
  <c r="AG17" i="79" s="1"/>
  <c r="AE36" i="71"/>
  <c r="AF17" i="79" s="1"/>
  <c r="AD36" i="71"/>
  <c r="AE17" i="79" s="1"/>
  <c r="AC36" i="71"/>
  <c r="AD17" i="79" s="1"/>
  <c r="AB36" i="71"/>
  <c r="AC17" i="79" s="1"/>
  <c r="AA36" i="71"/>
  <c r="AB17" i="79" s="1"/>
  <c r="Z36" i="71"/>
  <c r="AA17" i="79" s="1"/>
  <c r="Y36" i="71"/>
  <c r="Z17" i="79" s="1"/>
  <c r="X36" i="71"/>
  <c r="W36" i="71"/>
  <c r="X17" i="79" s="1"/>
  <c r="V36" i="71"/>
  <c r="W17" i="79" s="1"/>
  <c r="U36" i="71"/>
  <c r="V17" i="79" s="1"/>
  <c r="T36" i="71"/>
  <c r="U17" i="79" s="1"/>
  <c r="S36" i="71"/>
  <c r="T17" i="79" s="1"/>
  <c r="R36" i="71"/>
  <c r="S17" i="79" s="1"/>
  <c r="Q36" i="71"/>
  <c r="R17" i="79" s="1"/>
  <c r="P36" i="71"/>
  <c r="Q17" i="79" s="1"/>
  <c r="M36" i="71"/>
  <c r="N17" i="79" s="1"/>
  <c r="L36" i="71"/>
  <c r="M17" i="79" s="1"/>
  <c r="K36" i="71"/>
  <c r="L17" i="79" s="1"/>
  <c r="J36" i="71"/>
  <c r="K17" i="79" s="1"/>
  <c r="H36" i="71"/>
  <c r="I17" i="79" s="1"/>
  <c r="G36" i="71"/>
  <c r="H17" i="79" s="1"/>
  <c r="F36" i="71"/>
  <c r="G17" i="79" s="1"/>
  <c r="E36" i="71"/>
  <c r="F17" i="79" s="1"/>
  <c r="D36" i="71"/>
  <c r="E17" i="79" s="1"/>
  <c r="D17" i="79" s="1"/>
  <c r="AP1295" i="71"/>
  <c r="O13" i="70"/>
  <c r="P16" i="79" s="1"/>
  <c r="N13" i="70"/>
  <c r="O16" i="79" s="1"/>
  <c r="AK13" i="70"/>
  <c r="AL16" i="79" s="1"/>
  <c r="AJ13" i="70"/>
  <c r="AK16" i="79" s="1"/>
  <c r="AI13" i="70"/>
  <c r="AJ16" i="79" s="1"/>
  <c r="AH13" i="70"/>
  <c r="AI16" i="79" s="1"/>
  <c r="AG13" i="70"/>
  <c r="AF13" i="70"/>
  <c r="AG16" i="79" s="1"/>
  <c r="AE13" i="70"/>
  <c r="AF16" i="79" s="1"/>
  <c r="AD13" i="70"/>
  <c r="AE16" i="79" s="1"/>
  <c r="AC13" i="70"/>
  <c r="AD16" i="79" s="1"/>
  <c r="AB13" i="70"/>
  <c r="AC16" i="79" s="1"/>
  <c r="AA13" i="70"/>
  <c r="AB16" i="79" s="1"/>
  <c r="Z13" i="70"/>
  <c r="AA16" i="79" s="1"/>
  <c r="Y13" i="70"/>
  <c r="Z16" i="79" s="1"/>
  <c r="X13" i="70"/>
  <c r="W13" i="70"/>
  <c r="X16" i="79" s="1"/>
  <c r="V13" i="70"/>
  <c r="W16" i="79" s="1"/>
  <c r="U13" i="70"/>
  <c r="V16" i="79" s="1"/>
  <c r="T13" i="70"/>
  <c r="U16" i="79" s="1"/>
  <c r="S13" i="70"/>
  <c r="T16" i="79" s="1"/>
  <c r="R13" i="70"/>
  <c r="S16" i="79" s="1"/>
  <c r="Q13" i="70"/>
  <c r="R16" i="79" s="1"/>
  <c r="P13" i="70"/>
  <c r="Q16" i="79" s="1"/>
  <c r="M13" i="70"/>
  <c r="N16" i="79" s="1"/>
  <c r="L13" i="70"/>
  <c r="M16" i="79" s="1"/>
  <c r="K13" i="70"/>
  <c r="L16" i="79" s="1"/>
  <c r="J13" i="70"/>
  <c r="K16" i="79" s="1"/>
  <c r="H13" i="70"/>
  <c r="I16" i="79" s="1"/>
  <c r="G13" i="70"/>
  <c r="H16" i="79" s="1"/>
  <c r="F13" i="70"/>
  <c r="E13" i="70"/>
  <c r="F16" i="79" s="1"/>
  <c r="D13" i="70"/>
  <c r="AP1272" i="70"/>
  <c r="O18" i="69"/>
  <c r="P15" i="79" s="1"/>
  <c r="N18" i="69"/>
  <c r="O15" i="79" s="1"/>
  <c r="AK18" i="69"/>
  <c r="AL15" i="79" s="1"/>
  <c r="AJ18" i="69"/>
  <c r="AK15" i="79" s="1"/>
  <c r="AI18" i="69"/>
  <c r="AJ15" i="79" s="1"/>
  <c r="AH18" i="69"/>
  <c r="AI15" i="79" s="1"/>
  <c r="AG18" i="69"/>
  <c r="AF18" i="69"/>
  <c r="AG15" i="79" s="1"/>
  <c r="AE18" i="69"/>
  <c r="AF15" i="79" s="1"/>
  <c r="AD18" i="69"/>
  <c r="AE15" i="79" s="1"/>
  <c r="AC18" i="69"/>
  <c r="AD15" i="79" s="1"/>
  <c r="AB18" i="69"/>
  <c r="AC15" i="79" s="1"/>
  <c r="AA18" i="69"/>
  <c r="AB15" i="79" s="1"/>
  <c r="Z18" i="69"/>
  <c r="AA15" i="79" s="1"/>
  <c r="Y18" i="69"/>
  <c r="Z15" i="79" s="1"/>
  <c r="X18" i="69"/>
  <c r="W18" i="69"/>
  <c r="X15" i="79" s="1"/>
  <c r="V18" i="69"/>
  <c r="W15" i="79" s="1"/>
  <c r="U18" i="69"/>
  <c r="V15" i="79" s="1"/>
  <c r="T18" i="69"/>
  <c r="U15" i="79" s="1"/>
  <c r="S18" i="69"/>
  <c r="T15" i="79" s="1"/>
  <c r="R18" i="69"/>
  <c r="S15" i="79" s="1"/>
  <c r="Q18" i="69"/>
  <c r="R15" i="79" s="1"/>
  <c r="P18" i="69"/>
  <c r="Q15" i="79" s="1"/>
  <c r="L18" i="69"/>
  <c r="M15" i="79" s="1"/>
  <c r="J18" i="69"/>
  <c r="K15" i="79" s="1"/>
  <c r="H18" i="69"/>
  <c r="I15" i="79" s="1"/>
  <c r="F18" i="69"/>
  <c r="G15" i="79" s="1"/>
  <c r="D18" i="69"/>
  <c r="E15" i="79" s="1"/>
  <c r="AP1275" i="69"/>
  <c r="O19" i="68"/>
  <c r="P12" i="79" s="1"/>
  <c r="N19" i="68"/>
  <c r="O12" i="79" s="1"/>
  <c r="AK19" i="68"/>
  <c r="AL12" i="79" s="1"/>
  <c r="AJ19" i="68"/>
  <c r="AK12" i="79" s="1"/>
  <c r="AI19" i="68"/>
  <c r="AJ12" i="79" s="1"/>
  <c r="AH19" i="68"/>
  <c r="AI12" i="79" s="1"/>
  <c r="AG19" i="68"/>
  <c r="AF19" i="68"/>
  <c r="AG12" i="79" s="1"/>
  <c r="AE19" i="68"/>
  <c r="AF12" i="79" s="1"/>
  <c r="AD19" i="68"/>
  <c r="AE12" i="79" s="1"/>
  <c r="AC19" i="68"/>
  <c r="AD12" i="79" s="1"/>
  <c r="AB19" i="68"/>
  <c r="AC12" i="79" s="1"/>
  <c r="AA19" i="68"/>
  <c r="AB12" i="79" s="1"/>
  <c r="Z19" i="68"/>
  <c r="AA12" i="79" s="1"/>
  <c r="Y19" i="68"/>
  <c r="Z12" i="79" s="1"/>
  <c r="X19" i="68"/>
  <c r="W19" i="68"/>
  <c r="X12" i="79" s="1"/>
  <c r="V19" i="68"/>
  <c r="W12" i="79" s="1"/>
  <c r="U19" i="68"/>
  <c r="V12" i="79" s="1"/>
  <c r="T19" i="68"/>
  <c r="U12" i="79" s="1"/>
  <c r="S19" i="68"/>
  <c r="T12" i="79" s="1"/>
  <c r="R19" i="68"/>
  <c r="S12" i="79" s="1"/>
  <c r="Q19" i="68"/>
  <c r="R12" i="79" s="1"/>
  <c r="P19" i="68"/>
  <c r="Q12" i="79" s="1"/>
  <c r="M19" i="68"/>
  <c r="N12" i="79" s="1"/>
  <c r="L19" i="68"/>
  <c r="M12" i="79" s="1"/>
  <c r="K19" i="68"/>
  <c r="L12" i="79" s="1"/>
  <c r="J19" i="68"/>
  <c r="K12" i="79" s="1"/>
  <c r="H19" i="68"/>
  <c r="I12" i="79" s="1"/>
  <c r="G19" i="68"/>
  <c r="H12" i="79" s="1"/>
  <c r="F19" i="68"/>
  <c r="E19" i="68"/>
  <c r="F12" i="79" s="1"/>
  <c r="D19" i="68"/>
  <c r="E43" i="60"/>
  <c r="F18" i="79" s="1"/>
  <c r="AP1242" i="68"/>
  <c r="AF28" i="66"/>
  <c r="AG14" i="79" s="1"/>
  <c r="O28" i="66"/>
  <c r="P14" i="79" s="1"/>
  <c r="N28" i="66"/>
  <c r="O14" i="79" s="1"/>
  <c r="AK28" i="66"/>
  <c r="AL14" i="79" s="1"/>
  <c r="AJ28" i="66"/>
  <c r="AK14" i="79" s="1"/>
  <c r="AI28" i="66"/>
  <c r="AJ14" i="79" s="1"/>
  <c r="AH28" i="66"/>
  <c r="AI14" i="79" s="1"/>
  <c r="AG28" i="66"/>
  <c r="AE28" i="66"/>
  <c r="AF14" i="79" s="1"/>
  <c r="AD28" i="66"/>
  <c r="AE14" i="79" s="1"/>
  <c r="AC28" i="66"/>
  <c r="AD14" i="79" s="1"/>
  <c r="AB28" i="66"/>
  <c r="G28" i="66" s="1"/>
  <c r="H14" i="79" s="1"/>
  <c r="AA28" i="66"/>
  <c r="AB14" i="79" s="1"/>
  <c r="Z28" i="66"/>
  <c r="AA14" i="79" s="1"/>
  <c r="Y28" i="66"/>
  <c r="Z14" i="79" s="1"/>
  <c r="X28" i="66"/>
  <c r="W28" i="66"/>
  <c r="X14" i="79" s="1"/>
  <c r="V28" i="66"/>
  <c r="W14" i="79" s="1"/>
  <c r="U28" i="66"/>
  <c r="V14" i="79" s="1"/>
  <c r="T28" i="66"/>
  <c r="U14" i="79" s="1"/>
  <c r="S28" i="66"/>
  <c r="T14" i="79" s="1"/>
  <c r="R28" i="66"/>
  <c r="S14" i="79" s="1"/>
  <c r="Q28" i="66"/>
  <c r="R14" i="79" s="1"/>
  <c r="P28" i="66"/>
  <c r="Q14" i="79" s="1"/>
  <c r="M28" i="66"/>
  <c r="N14" i="79" s="1"/>
  <c r="L28" i="66"/>
  <c r="M14" i="79" s="1"/>
  <c r="K28" i="66"/>
  <c r="L14" i="79" s="1"/>
  <c r="J28" i="66"/>
  <c r="K14" i="79" s="1"/>
  <c r="AP1287" i="66"/>
  <c r="O12" i="65"/>
  <c r="P27" i="79" s="1"/>
  <c r="N12" i="65"/>
  <c r="O27" i="79" s="1"/>
  <c r="AK12" i="65"/>
  <c r="AL27" i="79" s="1"/>
  <c r="AJ12" i="65"/>
  <c r="AK27" i="79" s="1"/>
  <c r="AI12" i="65"/>
  <c r="AJ27" i="79" s="1"/>
  <c r="AH12" i="65"/>
  <c r="AI27" i="79" s="1"/>
  <c r="AG12" i="65"/>
  <c r="AF12" i="65"/>
  <c r="AG27" i="79" s="1"/>
  <c r="AE12" i="65"/>
  <c r="AF27" i="79" s="1"/>
  <c r="AD12" i="65"/>
  <c r="AE27" i="79" s="1"/>
  <c r="AC12" i="65"/>
  <c r="AD27" i="79" s="1"/>
  <c r="AB12" i="65"/>
  <c r="AC27" i="79" s="1"/>
  <c r="AA12" i="65"/>
  <c r="AB27" i="79" s="1"/>
  <c r="Z12" i="65"/>
  <c r="AA27" i="79" s="1"/>
  <c r="Y12" i="65"/>
  <c r="Z27" i="79" s="1"/>
  <c r="X12" i="65"/>
  <c r="W12" i="65"/>
  <c r="X27" i="79" s="1"/>
  <c r="V12" i="65"/>
  <c r="W27" i="79" s="1"/>
  <c r="U12" i="65"/>
  <c r="V27" i="79" s="1"/>
  <c r="T12" i="65"/>
  <c r="U27" i="79" s="1"/>
  <c r="S12" i="65"/>
  <c r="T27" i="79" s="1"/>
  <c r="R12" i="65"/>
  <c r="S27" i="79" s="1"/>
  <c r="Q12" i="65"/>
  <c r="R27" i="79" s="1"/>
  <c r="P12" i="65"/>
  <c r="Q27" i="79" s="1"/>
  <c r="L12" i="65"/>
  <c r="M27" i="79" s="1"/>
  <c r="J12" i="65"/>
  <c r="K27" i="79" s="1"/>
  <c r="H12" i="65"/>
  <c r="I27" i="79" s="1"/>
  <c r="F12" i="65"/>
  <c r="G27" i="79" s="1"/>
  <c r="D12" i="65"/>
  <c r="E27" i="79" s="1"/>
  <c r="AP1246" i="65"/>
  <c r="O19" i="64"/>
  <c r="P25" i="79" s="1"/>
  <c r="N19" i="64"/>
  <c r="O25" i="79" s="1"/>
  <c r="AK19" i="64"/>
  <c r="AL25" i="79" s="1"/>
  <c r="AJ19" i="64"/>
  <c r="AK25" i="79" s="1"/>
  <c r="AI19" i="64"/>
  <c r="AJ25" i="79" s="1"/>
  <c r="AH19" i="64"/>
  <c r="AI25" i="79" s="1"/>
  <c r="AG19" i="64"/>
  <c r="AF19" i="64"/>
  <c r="AG25" i="79" s="1"/>
  <c r="AE19" i="64"/>
  <c r="AF25" i="79" s="1"/>
  <c r="AD19" i="64"/>
  <c r="AE25" i="79" s="1"/>
  <c r="AC19" i="64"/>
  <c r="AD25" i="79" s="1"/>
  <c r="AB19" i="64"/>
  <c r="AC25" i="79" s="1"/>
  <c r="AA19" i="64"/>
  <c r="AB25" i="79" s="1"/>
  <c r="Z19" i="64"/>
  <c r="AA25" i="79" s="1"/>
  <c r="Y19" i="64"/>
  <c r="Z25" i="79" s="1"/>
  <c r="X19" i="64"/>
  <c r="W19" i="64"/>
  <c r="X25" i="79" s="1"/>
  <c r="V19" i="64"/>
  <c r="W25" i="79" s="1"/>
  <c r="U19" i="64"/>
  <c r="V25" i="79" s="1"/>
  <c r="T19" i="64"/>
  <c r="U25" i="79" s="1"/>
  <c r="S19" i="64"/>
  <c r="T25" i="79" s="1"/>
  <c r="R19" i="64"/>
  <c r="S25" i="79" s="1"/>
  <c r="Q19" i="64"/>
  <c r="R25" i="79" s="1"/>
  <c r="P19" i="64"/>
  <c r="Q25" i="79" s="1"/>
  <c r="M19" i="64"/>
  <c r="N25" i="79" s="1"/>
  <c r="L19" i="64"/>
  <c r="M25" i="79" s="1"/>
  <c r="K19" i="64"/>
  <c r="L25" i="79" s="1"/>
  <c r="J19" i="64"/>
  <c r="K25" i="79" s="1"/>
  <c r="H19" i="64"/>
  <c r="I25" i="79" s="1"/>
  <c r="G19" i="64"/>
  <c r="H25" i="79" s="1"/>
  <c r="F19" i="64"/>
  <c r="E19" i="64"/>
  <c r="F25" i="79" s="1"/>
  <c r="D19" i="64"/>
  <c r="AP1256" i="64"/>
  <c r="O21" i="63"/>
  <c r="P24" i="79" s="1"/>
  <c r="N21" i="63"/>
  <c r="AK21" i="63"/>
  <c r="AL24" i="79" s="1"/>
  <c r="AJ21" i="63"/>
  <c r="AK24" i="79" s="1"/>
  <c r="AI21" i="63"/>
  <c r="AJ24" i="79" s="1"/>
  <c r="AH21" i="63"/>
  <c r="AI24" i="79" s="1"/>
  <c r="AG21" i="63"/>
  <c r="AF21" i="63"/>
  <c r="AG24" i="79" s="1"/>
  <c r="AE21" i="63"/>
  <c r="AF24" i="79" s="1"/>
  <c r="AD21" i="63"/>
  <c r="AE24" i="79" s="1"/>
  <c r="AC21" i="63"/>
  <c r="AD24" i="79" s="1"/>
  <c r="AB21" i="63"/>
  <c r="AC24" i="79" s="1"/>
  <c r="AA21" i="63"/>
  <c r="AB24" i="79" s="1"/>
  <c r="Z21" i="63"/>
  <c r="AA24" i="79" s="1"/>
  <c r="Y21" i="63"/>
  <c r="Z24" i="79" s="1"/>
  <c r="X21" i="63"/>
  <c r="W21" i="63"/>
  <c r="X24" i="79" s="1"/>
  <c r="V21" i="63"/>
  <c r="W24" i="79" s="1"/>
  <c r="U21" i="63"/>
  <c r="V24" i="79" s="1"/>
  <c r="T21" i="63"/>
  <c r="U24" i="79" s="1"/>
  <c r="S21" i="63"/>
  <c r="T24" i="79" s="1"/>
  <c r="R21" i="63"/>
  <c r="Q21" i="63"/>
  <c r="R24" i="79" s="1"/>
  <c r="P21" i="63"/>
  <c r="Q24" i="79" s="1"/>
  <c r="M21" i="63"/>
  <c r="N24" i="79" s="1"/>
  <c r="L21" i="63"/>
  <c r="M24" i="79" s="1"/>
  <c r="K21" i="63"/>
  <c r="L24" i="79" s="1"/>
  <c r="J21" i="63"/>
  <c r="K24" i="79" s="1"/>
  <c r="H21" i="63"/>
  <c r="I24" i="79" s="1"/>
  <c r="G21" i="63"/>
  <c r="H24" i="79" s="1"/>
  <c r="F21" i="63"/>
  <c r="E21" i="63"/>
  <c r="D21" i="63"/>
  <c r="AP1279" i="63"/>
  <c r="D35" i="72" l="1"/>
  <c r="I35" i="72" s="1"/>
  <c r="J11" i="79" s="1"/>
  <c r="H35" i="72"/>
  <c r="I11" i="79" s="1"/>
  <c r="M35" i="72"/>
  <c r="N11" i="79" s="1"/>
  <c r="D28" i="66"/>
  <c r="AO18" i="80"/>
  <c r="AP10" i="79" s="1"/>
  <c r="D37" i="79"/>
  <c r="I18" i="74"/>
  <c r="J33" i="79" s="1"/>
  <c r="E33" i="79"/>
  <c r="AO18" i="74"/>
  <c r="AP33" i="79" s="1"/>
  <c r="G33" i="79"/>
  <c r="AN18" i="74"/>
  <c r="AO33" i="79" s="1"/>
  <c r="AH33" i="79"/>
  <c r="AM18" i="74"/>
  <c r="AN33" i="79" s="1"/>
  <c r="Y33" i="79"/>
  <c r="I13" i="81"/>
  <c r="J30" i="79" s="1"/>
  <c r="E30" i="79"/>
  <c r="C13" i="81"/>
  <c r="AO13" i="81"/>
  <c r="AP30" i="79" s="1"/>
  <c r="G30" i="79"/>
  <c r="I13" i="76"/>
  <c r="J29" i="79" s="1"/>
  <c r="E29" i="79"/>
  <c r="AO13" i="76"/>
  <c r="AP29" i="79" s="1"/>
  <c r="G29" i="79"/>
  <c r="AN13" i="76"/>
  <c r="AO29" i="79" s="1"/>
  <c r="AH29" i="79"/>
  <c r="AM13" i="76"/>
  <c r="AN29" i="79" s="1"/>
  <c r="Y29" i="79"/>
  <c r="I16" i="75"/>
  <c r="J28" i="79" s="1"/>
  <c r="E28" i="79"/>
  <c r="AO16" i="75"/>
  <c r="AP28" i="79" s="1"/>
  <c r="G28" i="79"/>
  <c r="AM16" i="75"/>
  <c r="AN28" i="79" s="1"/>
  <c r="Y28" i="79"/>
  <c r="G16" i="75"/>
  <c r="H28" i="79" s="1"/>
  <c r="AC28" i="79"/>
  <c r="AN16" i="75"/>
  <c r="AO28" i="79" s="1"/>
  <c r="AL36" i="71"/>
  <c r="AM17" i="79" s="1"/>
  <c r="Y17" i="79"/>
  <c r="AM36" i="71"/>
  <c r="AN17" i="79" s="1"/>
  <c r="C36" i="71"/>
  <c r="I36" i="71"/>
  <c r="J17" i="79" s="1"/>
  <c r="AN36" i="71"/>
  <c r="AO17" i="79" s="1"/>
  <c r="AH17" i="79"/>
  <c r="AO36" i="71"/>
  <c r="AP17" i="79" s="1"/>
  <c r="I13" i="70"/>
  <c r="J16" i="79" s="1"/>
  <c r="E16" i="79"/>
  <c r="AO13" i="70"/>
  <c r="AP16" i="79" s="1"/>
  <c r="G16" i="79"/>
  <c r="AN13" i="70"/>
  <c r="AO16" i="79" s="1"/>
  <c r="AH16" i="79"/>
  <c r="AM13" i="70"/>
  <c r="AN16" i="79" s="1"/>
  <c r="Y16" i="79"/>
  <c r="I28" i="66"/>
  <c r="J14" i="79" s="1"/>
  <c r="E14" i="79"/>
  <c r="AM28" i="66"/>
  <c r="AN14" i="79" s="1"/>
  <c r="Y14" i="79"/>
  <c r="E28" i="66"/>
  <c r="F14" i="79" s="1"/>
  <c r="AC14" i="79"/>
  <c r="AN28" i="66"/>
  <c r="AO14" i="79" s="1"/>
  <c r="AH14" i="79"/>
  <c r="I27" i="73"/>
  <c r="J13" i="79" s="1"/>
  <c r="E13" i="79"/>
  <c r="AO27" i="73"/>
  <c r="AP13" i="79" s="1"/>
  <c r="G13" i="79"/>
  <c r="AN27" i="73"/>
  <c r="AO13" i="79" s="1"/>
  <c r="AH13" i="79"/>
  <c r="AM27" i="73"/>
  <c r="AN13" i="79" s="1"/>
  <c r="Y13" i="79"/>
  <c r="AM19" i="68"/>
  <c r="AN12" i="79" s="1"/>
  <c r="Y12" i="79"/>
  <c r="I19" i="68"/>
  <c r="J12" i="79" s="1"/>
  <c r="E12" i="79"/>
  <c r="AO19" i="68"/>
  <c r="AP12" i="79" s="1"/>
  <c r="G12" i="79"/>
  <c r="AN19" i="68"/>
  <c r="AO12" i="79" s="1"/>
  <c r="AH12" i="79"/>
  <c r="AL18" i="69"/>
  <c r="AM15" i="79" s="1"/>
  <c r="Y15" i="79"/>
  <c r="AM18" i="69"/>
  <c r="AN15" i="79" s="1"/>
  <c r="E18" i="69"/>
  <c r="F15" i="79" s="1"/>
  <c r="G18" i="69"/>
  <c r="H15" i="79" s="1"/>
  <c r="D15" i="79" s="1"/>
  <c r="I18" i="69"/>
  <c r="J15" i="79" s="1"/>
  <c r="K18" i="69"/>
  <c r="L15" i="79" s="1"/>
  <c r="M18" i="69"/>
  <c r="N15" i="79" s="1"/>
  <c r="AN18" i="69"/>
  <c r="AO15" i="79" s="1"/>
  <c r="AH15" i="79"/>
  <c r="AO18" i="69"/>
  <c r="AP15" i="79" s="1"/>
  <c r="AN14" i="77"/>
  <c r="AO32" i="79" s="1"/>
  <c r="AH32" i="79"/>
  <c r="E32" i="79"/>
  <c r="G32" i="79"/>
  <c r="AM14" i="77"/>
  <c r="AN32" i="79" s="1"/>
  <c r="Y32" i="79"/>
  <c r="AM35" i="72"/>
  <c r="Y11" i="79"/>
  <c r="G11" i="79"/>
  <c r="AN35" i="72"/>
  <c r="AO11" i="79" s="1"/>
  <c r="AH11" i="79"/>
  <c r="D31" i="79"/>
  <c r="C16" i="78"/>
  <c r="I16" i="78"/>
  <c r="J31" i="79" s="1"/>
  <c r="AO16" i="78"/>
  <c r="AP31" i="79" s="1"/>
  <c r="Y31" i="79"/>
  <c r="AM16" i="78"/>
  <c r="AN31" i="79" s="1"/>
  <c r="AH31" i="79"/>
  <c r="AL12" i="65"/>
  <c r="AM27" i="79" s="1"/>
  <c r="Y27" i="79"/>
  <c r="AM12" i="65"/>
  <c r="AN27" i="79" s="1"/>
  <c r="E12" i="65"/>
  <c r="F27" i="79" s="1"/>
  <c r="G12" i="65"/>
  <c r="H27" i="79" s="1"/>
  <c r="I12" i="65"/>
  <c r="J27" i="79" s="1"/>
  <c r="K12" i="65"/>
  <c r="L27" i="79" s="1"/>
  <c r="M12" i="65"/>
  <c r="N27" i="79" s="1"/>
  <c r="AN12" i="65"/>
  <c r="AO27" i="79" s="1"/>
  <c r="AH27" i="79"/>
  <c r="AO12" i="65"/>
  <c r="AP27" i="79" s="1"/>
  <c r="I21" i="63"/>
  <c r="J24" i="79" s="1"/>
  <c r="E24" i="79"/>
  <c r="AO21" i="63"/>
  <c r="AP24" i="79" s="1"/>
  <c r="G24" i="79"/>
  <c r="AN21" i="63"/>
  <c r="AO24" i="79" s="1"/>
  <c r="AH24" i="79"/>
  <c r="C21" i="63"/>
  <c r="F24" i="79"/>
  <c r="S24" i="79"/>
  <c r="O24" i="79"/>
  <c r="AM21" i="63"/>
  <c r="AN24" i="79" s="1"/>
  <c r="Y24" i="79"/>
  <c r="I19" i="64"/>
  <c r="J25" i="79" s="1"/>
  <c r="E25" i="79"/>
  <c r="AO19" i="64"/>
  <c r="AP25" i="79" s="1"/>
  <c r="G25" i="79"/>
  <c r="AN19" i="64"/>
  <c r="AO25" i="79" s="1"/>
  <c r="AH25" i="79"/>
  <c r="AM19" i="64"/>
  <c r="AN25" i="79" s="1"/>
  <c r="Y25" i="79"/>
  <c r="D10" i="79"/>
  <c r="C18" i="80"/>
  <c r="AL14" i="77"/>
  <c r="AM32" i="79" s="1"/>
  <c r="C14" i="77"/>
  <c r="AL13" i="76"/>
  <c r="AM29" i="79" s="1"/>
  <c r="C13" i="76"/>
  <c r="AL16" i="75"/>
  <c r="AM28" i="79" s="1"/>
  <c r="E16" i="75"/>
  <c r="F28" i="79" s="1"/>
  <c r="D39" i="79" s="1"/>
  <c r="K16" i="75"/>
  <c r="L28" i="79" s="1"/>
  <c r="M16" i="75"/>
  <c r="N28" i="79" s="1"/>
  <c r="AL18" i="74"/>
  <c r="AM33" i="79" s="1"/>
  <c r="C18" i="74"/>
  <c r="AL27" i="73"/>
  <c r="AM13" i="79" s="1"/>
  <c r="C27" i="73"/>
  <c r="AL35" i="72"/>
  <c r="C35" i="72"/>
  <c r="AL13" i="70"/>
  <c r="AM16" i="79" s="1"/>
  <c r="C13" i="70"/>
  <c r="AL19" i="68"/>
  <c r="AM12" i="79" s="1"/>
  <c r="C19" i="68"/>
  <c r="F28" i="66"/>
  <c r="H28" i="66"/>
  <c r="I14" i="79" s="1"/>
  <c r="AL28" i="66"/>
  <c r="AM14" i="79" s="1"/>
  <c r="AL19" i="64"/>
  <c r="AM25" i="79" s="1"/>
  <c r="C19" i="64"/>
  <c r="AL21" i="63"/>
  <c r="AM24" i="79" s="1"/>
  <c r="O27" i="62"/>
  <c r="P19" i="79" s="1"/>
  <c r="N27" i="62"/>
  <c r="O19" i="79" s="1"/>
  <c r="AK27" i="62"/>
  <c r="AL19" i="79" s="1"/>
  <c r="AJ27" i="62"/>
  <c r="AK19" i="79" s="1"/>
  <c r="AI27" i="62"/>
  <c r="AJ19" i="79" s="1"/>
  <c r="AH27" i="62"/>
  <c r="AI19" i="79" s="1"/>
  <c r="AG27" i="62"/>
  <c r="AF27" i="62"/>
  <c r="AG19" i="79" s="1"/>
  <c r="AE27" i="62"/>
  <c r="AF19" i="79" s="1"/>
  <c r="AD27" i="62"/>
  <c r="AE19" i="79" s="1"/>
  <c r="AC27" i="62"/>
  <c r="AD19" i="79" s="1"/>
  <c r="AB27" i="62"/>
  <c r="AC19" i="79" s="1"/>
  <c r="AA27" i="62"/>
  <c r="AB19" i="79" s="1"/>
  <c r="Z27" i="62"/>
  <c r="AA19" i="79" s="1"/>
  <c r="Y27" i="62"/>
  <c r="Z19" i="79" s="1"/>
  <c r="X27" i="62"/>
  <c r="W27" i="62"/>
  <c r="X19" i="79" s="1"/>
  <c r="V27" i="62"/>
  <c r="W19" i="79" s="1"/>
  <c r="U27" i="62"/>
  <c r="V19" i="79" s="1"/>
  <c r="T27" i="62"/>
  <c r="U19" i="79" s="1"/>
  <c r="S27" i="62"/>
  <c r="T19" i="79" s="1"/>
  <c r="R27" i="62"/>
  <c r="S19" i="79" s="1"/>
  <c r="Q27" i="62"/>
  <c r="R19" i="79" s="1"/>
  <c r="P27" i="62"/>
  <c r="Q19" i="79" s="1"/>
  <c r="M27" i="62"/>
  <c r="N19" i="79" s="1"/>
  <c r="L27" i="62"/>
  <c r="M19" i="79" s="1"/>
  <c r="K27" i="62"/>
  <c r="L19" i="79" s="1"/>
  <c r="J27" i="62"/>
  <c r="K19" i="79" s="1"/>
  <c r="H27" i="62"/>
  <c r="I19" i="79" s="1"/>
  <c r="G27" i="62"/>
  <c r="H19" i="79" s="1"/>
  <c r="F27" i="62"/>
  <c r="E27" i="62"/>
  <c r="F19" i="79" s="1"/>
  <c r="D27" i="62"/>
  <c r="AP1285" i="62"/>
  <c r="O24" i="61"/>
  <c r="P26" i="79" s="1"/>
  <c r="N24" i="61"/>
  <c r="O26" i="79" s="1"/>
  <c r="AK24" i="61"/>
  <c r="AL26" i="79" s="1"/>
  <c r="AJ24" i="61"/>
  <c r="AK26" i="79" s="1"/>
  <c r="AI24" i="61"/>
  <c r="AJ26" i="79" s="1"/>
  <c r="AH24" i="61"/>
  <c r="AI26" i="79" s="1"/>
  <c r="AG24" i="61"/>
  <c r="AF24" i="61"/>
  <c r="AG26" i="79" s="1"/>
  <c r="AE24" i="61"/>
  <c r="AF26" i="79" s="1"/>
  <c r="AD24" i="61"/>
  <c r="AE26" i="79" s="1"/>
  <c r="AC24" i="61"/>
  <c r="AD26" i="79" s="1"/>
  <c r="AB24" i="61"/>
  <c r="AC26" i="79" s="1"/>
  <c r="AA24" i="61"/>
  <c r="AB26" i="79" s="1"/>
  <c r="Z24" i="61"/>
  <c r="AA26" i="79" s="1"/>
  <c r="Y24" i="61"/>
  <c r="Z26" i="79" s="1"/>
  <c r="X24" i="61"/>
  <c r="W24" i="61"/>
  <c r="X26" i="79" s="1"/>
  <c r="V24" i="61"/>
  <c r="W26" i="79" s="1"/>
  <c r="U24" i="61"/>
  <c r="V26" i="79" s="1"/>
  <c r="T24" i="61"/>
  <c r="U26" i="79" s="1"/>
  <c r="S24" i="61"/>
  <c r="T26" i="79" s="1"/>
  <c r="R24" i="61"/>
  <c r="S26" i="79" s="1"/>
  <c r="Q24" i="61"/>
  <c r="R26" i="79" s="1"/>
  <c r="P24" i="61"/>
  <c r="Q26" i="79" s="1"/>
  <c r="L24" i="61"/>
  <c r="M26" i="79" s="1"/>
  <c r="H24" i="61"/>
  <c r="I26" i="79" s="1"/>
  <c r="F24" i="61"/>
  <c r="G26" i="79" s="1"/>
  <c r="D24" i="61"/>
  <c r="E26" i="79" s="1"/>
  <c r="AP1283" i="61"/>
  <c r="O42" i="59"/>
  <c r="P23" i="79" s="1"/>
  <c r="AO42" i="59"/>
  <c r="AP23" i="79" s="1"/>
  <c r="AN42" i="59"/>
  <c r="AO23" i="79" s="1"/>
  <c r="AM42" i="59"/>
  <c r="AN23" i="79" s="1"/>
  <c r="AL42" i="59"/>
  <c r="AM23" i="79" s="1"/>
  <c r="AK42" i="59"/>
  <c r="AL23" i="79" s="1"/>
  <c r="AJ42" i="59"/>
  <c r="AK23" i="79" s="1"/>
  <c r="AI42" i="59"/>
  <c r="AJ23" i="79" s="1"/>
  <c r="AH42" i="59"/>
  <c r="AI23" i="79" s="1"/>
  <c r="AG42" i="59"/>
  <c r="AH23" i="79" s="1"/>
  <c r="AF42" i="59"/>
  <c r="AG23" i="79" s="1"/>
  <c r="AE42" i="59"/>
  <c r="AF23" i="79" s="1"/>
  <c r="AD42" i="59"/>
  <c r="AE23" i="79" s="1"/>
  <c r="AC42" i="59"/>
  <c r="AD23" i="79" s="1"/>
  <c r="AB42" i="59"/>
  <c r="AC23" i="79" s="1"/>
  <c r="AA42" i="59"/>
  <c r="AB23" i="79" s="1"/>
  <c r="Z42" i="59"/>
  <c r="AA23" i="79" s="1"/>
  <c r="Y42" i="59"/>
  <c r="Z23" i="79" s="1"/>
  <c r="X42" i="59"/>
  <c r="Y23" i="79" s="1"/>
  <c r="W42" i="59"/>
  <c r="X23" i="79" s="1"/>
  <c r="V42" i="59"/>
  <c r="W23" i="79" s="1"/>
  <c r="U42" i="59"/>
  <c r="V23" i="79" s="1"/>
  <c r="T42" i="59"/>
  <c r="U23" i="79" s="1"/>
  <c r="S42" i="59"/>
  <c r="T23" i="79" s="1"/>
  <c r="R42" i="59"/>
  <c r="S23" i="79" s="1"/>
  <c r="Q42" i="59"/>
  <c r="R23" i="79" s="1"/>
  <c r="P42" i="59"/>
  <c r="Q23" i="79" s="1"/>
  <c r="N42" i="59"/>
  <c r="O23" i="79" s="1"/>
  <c r="M42" i="59"/>
  <c r="N23" i="79" s="1"/>
  <c r="L42" i="59"/>
  <c r="M23" i="79" s="1"/>
  <c r="K42" i="59"/>
  <c r="L23" i="79" s="1"/>
  <c r="J42" i="59"/>
  <c r="K23" i="79" s="1"/>
  <c r="I42" i="59"/>
  <c r="J23" i="79" s="1"/>
  <c r="H42" i="59"/>
  <c r="I23" i="79" s="1"/>
  <c r="G42" i="59"/>
  <c r="H23" i="79" s="1"/>
  <c r="F42" i="59"/>
  <c r="G23" i="79" s="1"/>
  <c r="E42" i="59"/>
  <c r="F23" i="79" s="1"/>
  <c r="D42" i="59"/>
  <c r="E23" i="79" s="1"/>
  <c r="AO43" i="60"/>
  <c r="AP18" i="79" s="1"/>
  <c r="AN43" i="60"/>
  <c r="AO18" i="79" s="1"/>
  <c r="AM43" i="60"/>
  <c r="AN18" i="79" s="1"/>
  <c r="AL43" i="60"/>
  <c r="AM18" i="79" s="1"/>
  <c r="AK43" i="60"/>
  <c r="AL18" i="79" s="1"/>
  <c r="AJ43" i="60"/>
  <c r="AK18" i="79" s="1"/>
  <c r="AI43" i="60"/>
  <c r="AJ18" i="79" s="1"/>
  <c r="AH43" i="60"/>
  <c r="AI18" i="79" s="1"/>
  <c r="AG43" i="60"/>
  <c r="AH18" i="79" s="1"/>
  <c r="AF43" i="60"/>
  <c r="AG18" i="79" s="1"/>
  <c r="AE43" i="60"/>
  <c r="AF18" i="79" s="1"/>
  <c r="AD43" i="60"/>
  <c r="AE18" i="79" s="1"/>
  <c r="AC43" i="60"/>
  <c r="AD18" i="79" s="1"/>
  <c r="AB43" i="60"/>
  <c r="AC18" i="79" s="1"/>
  <c r="AA43" i="60"/>
  <c r="AB18" i="79" s="1"/>
  <c r="Z43" i="60"/>
  <c r="AA18" i="79" s="1"/>
  <c r="Y43" i="60"/>
  <c r="Z18" i="79" s="1"/>
  <c r="X43" i="60"/>
  <c r="Y18" i="79" s="1"/>
  <c r="W43" i="60"/>
  <c r="X18" i="79" s="1"/>
  <c r="V43" i="60"/>
  <c r="W18" i="79" s="1"/>
  <c r="U43" i="60"/>
  <c r="V18" i="79" s="1"/>
  <c r="T43" i="60"/>
  <c r="U18" i="79" s="1"/>
  <c r="S43" i="60"/>
  <c r="T18" i="79" s="1"/>
  <c r="R43" i="60"/>
  <c r="S18" i="79" s="1"/>
  <c r="Q43" i="60"/>
  <c r="R18" i="79" s="1"/>
  <c r="P43" i="60"/>
  <c r="Q18" i="79" s="1"/>
  <c r="O43" i="60"/>
  <c r="P18" i="79" s="1"/>
  <c r="N43" i="60"/>
  <c r="O18" i="79" s="1"/>
  <c r="M43" i="60"/>
  <c r="N18" i="79" s="1"/>
  <c r="M18" i="79"/>
  <c r="L18" i="79"/>
  <c r="J43" i="60"/>
  <c r="K18" i="79" s="1"/>
  <c r="I43" i="60"/>
  <c r="J18" i="79" s="1"/>
  <c r="H43" i="60"/>
  <c r="I18" i="79" s="1"/>
  <c r="G43" i="60"/>
  <c r="H18" i="79" s="1"/>
  <c r="F43" i="60"/>
  <c r="G18" i="79" s="1"/>
  <c r="D43" i="60"/>
  <c r="E18" i="79" s="1"/>
  <c r="AP1264" i="60"/>
  <c r="AP1297" i="59"/>
  <c r="Z37" i="58"/>
  <c r="AA21" i="79" s="1"/>
  <c r="Y37" i="58"/>
  <c r="Z21" i="79" s="1"/>
  <c r="X37" i="58"/>
  <c r="Y21" i="79" s="1"/>
  <c r="W37" i="58"/>
  <c r="X21" i="79" s="1"/>
  <c r="V37" i="58"/>
  <c r="W21" i="79" s="1"/>
  <c r="V42" i="56"/>
  <c r="W22" i="79" s="1"/>
  <c r="V39" i="57"/>
  <c r="W20" i="79" s="1"/>
  <c r="U37" i="58"/>
  <c r="V21" i="79" s="1"/>
  <c r="T37" i="58"/>
  <c r="U21" i="79" s="1"/>
  <c r="S37" i="58"/>
  <c r="T21" i="79" s="1"/>
  <c r="R37" i="58"/>
  <c r="S21" i="79" s="1"/>
  <c r="Q37" i="58"/>
  <c r="R21" i="79" s="1"/>
  <c r="P37" i="58"/>
  <c r="Q21" i="79" s="1"/>
  <c r="O37" i="58"/>
  <c r="P21" i="79" s="1"/>
  <c r="N37" i="58"/>
  <c r="O21" i="79" s="1"/>
  <c r="M37" i="58"/>
  <c r="N21" i="79" s="1"/>
  <c r="L37" i="58"/>
  <c r="M21" i="79" s="1"/>
  <c r="K37" i="58"/>
  <c r="L21" i="79" s="1"/>
  <c r="J37" i="58"/>
  <c r="K21" i="79" s="1"/>
  <c r="I37" i="58"/>
  <c r="J21" i="79" s="1"/>
  <c r="H37" i="58"/>
  <c r="I21" i="79" s="1"/>
  <c r="G37" i="58"/>
  <c r="H21" i="79" s="1"/>
  <c r="F37" i="58"/>
  <c r="G21" i="79" s="1"/>
  <c r="E37" i="58"/>
  <c r="F21" i="79" s="1"/>
  <c r="D37" i="58"/>
  <c r="E21" i="79" s="1"/>
  <c r="D21" i="79" s="1"/>
  <c r="AO37" i="58"/>
  <c r="AP21" i="79" s="1"/>
  <c r="AN37" i="58"/>
  <c r="AO21" i="79" s="1"/>
  <c r="AM37" i="58"/>
  <c r="AN21" i="79" s="1"/>
  <c r="AL37" i="58"/>
  <c r="AM21" i="79" s="1"/>
  <c r="AK37" i="58"/>
  <c r="AL21" i="79" s="1"/>
  <c r="AJ37" i="58"/>
  <c r="AK21" i="79" s="1"/>
  <c r="AI37" i="58"/>
  <c r="AJ21" i="79" s="1"/>
  <c r="AH37" i="58"/>
  <c r="AI21" i="79" s="1"/>
  <c r="AG37" i="58"/>
  <c r="AH21" i="79" s="1"/>
  <c r="AF37" i="58"/>
  <c r="AG21" i="79" s="1"/>
  <c r="AE37" i="58"/>
  <c r="AF21" i="79" s="1"/>
  <c r="AD37" i="58"/>
  <c r="AE21" i="79" s="1"/>
  <c r="AC37" i="58"/>
  <c r="AD21" i="79" s="1"/>
  <c r="AB37" i="58"/>
  <c r="AC21" i="79" s="1"/>
  <c r="AA37" i="58"/>
  <c r="AB21" i="79" s="1"/>
  <c r="AP1295" i="58"/>
  <c r="AO39" i="57"/>
  <c r="AP20" i="79" s="1"/>
  <c r="AN39" i="57"/>
  <c r="AO20" i="79" s="1"/>
  <c r="AM39" i="57"/>
  <c r="AN20" i="79" s="1"/>
  <c r="AL39" i="57"/>
  <c r="AM20" i="79" s="1"/>
  <c r="AK39" i="57"/>
  <c r="AL20" i="79" s="1"/>
  <c r="AJ39" i="57"/>
  <c r="AK20" i="79" s="1"/>
  <c r="AI39" i="57"/>
  <c r="AJ20" i="79" s="1"/>
  <c r="AH39" i="57"/>
  <c r="AI20" i="79" s="1"/>
  <c r="AG39" i="57"/>
  <c r="AH20" i="79" s="1"/>
  <c r="AF39" i="57"/>
  <c r="AG20" i="79" s="1"/>
  <c r="AE39" i="57"/>
  <c r="AF20" i="79" s="1"/>
  <c r="AD39" i="57"/>
  <c r="AE20" i="79" s="1"/>
  <c r="AC39" i="57"/>
  <c r="AD20" i="79" s="1"/>
  <c r="AB39" i="57"/>
  <c r="AC20" i="79" s="1"/>
  <c r="AA39" i="57"/>
  <c r="AB20" i="79" s="1"/>
  <c r="Z39" i="57"/>
  <c r="AA20" i="79" s="1"/>
  <c r="Y39" i="57"/>
  <c r="Z20" i="79" s="1"/>
  <c r="X39" i="57"/>
  <c r="Y20" i="79" s="1"/>
  <c r="W39" i="57"/>
  <c r="X20" i="79" s="1"/>
  <c r="U39" i="57"/>
  <c r="V20" i="79" s="1"/>
  <c r="T39" i="57"/>
  <c r="U20" i="79" s="1"/>
  <c r="S39" i="57"/>
  <c r="T20" i="79" s="1"/>
  <c r="R39" i="57"/>
  <c r="S20" i="79" s="1"/>
  <c r="Q39" i="57"/>
  <c r="R20" i="79" s="1"/>
  <c r="P39" i="57"/>
  <c r="Q20" i="79" s="1"/>
  <c r="O39" i="57"/>
  <c r="P20" i="79" s="1"/>
  <c r="N39" i="57"/>
  <c r="O20" i="79" s="1"/>
  <c r="M39" i="57"/>
  <c r="N20" i="79" s="1"/>
  <c r="L39" i="57"/>
  <c r="M20" i="79" s="1"/>
  <c r="K39" i="57"/>
  <c r="L20" i="79" s="1"/>
  <c r="J39" i="57"/>
  <c r="K20" i="79" s="1"/>
  <c r="I39" i="57"/>
  <c r="J20" i="79" s="1"/>
  <c r="H39" i="57"/>
  <c r="I20" i="79" s="1"/>
  <c r="G39" i="57"/>
  <c r="H20" i="79" s="1"/>
  <c r="F39" i="57"/>
  <c r="G20" i="79" s="1"/>
  <c r="E39" i="57"/>
  <c r="F20" i="79" s="1"/>
  <c r="D39" i="57"/>
  <c r="E20" i="79" s="1"/>
  <c r="AD42" i="56"/>
  <c r="AE22" i="79" s="1"/>
  <c r="AC42" i="56"/>
  <c r="AD22" i="79" s="1"/>
  <c r="Y42" i="56"/>
  <c r="Z22" i="79" s="1"/>
  <c r="T42" i="56"/>
  <c r="U22" i="79" s="1"/>
  <c r="S42" i="56"/>
  <c r="T22" i="79" s="1"/>
  <c r="N42" i="56"/>
  <c r="O22" i="79" s="1"/>
  <c r="M42" i="56"/>
  <c r="N22" i="79" s="1"/>
  <c r="L42" i="56"/>
  <c r="M22" i="79" s="1"/>
  <c r="K42" i="56"/>
  <c r="L22" i="79" s="1"/>
  <c r="J42" i="56"/>
  <c r="K22" i="79" s="1"/>
  <c r="H42" i="56"/>
  <c r="I22" i="79" s="1"/>
  <c r="G42" i="56"/>
  <c r="H22" i="79" s="1"/>
  <c r="F42" i="56"/>
  <c r="G22" i="79" s="1"/>
  <c r="E42" i="56"/>
  <c r="F22" i="79" s="1"/>
  <c r="E11" i="79" l="1"/>
  <c r="D11" i="79" s="1"/>
  <c r="D20" i="79"/>
  <c r="D27" i="79"/>
  <c r="D32" i="79"/>
  <c r="J24" i="61"/>
  <c r="K26" i="79" s="1"/>
  <c r="D30" i="79"/>
  <c r="D33" i="79"/>
  <c r="D29" i="79"/>
  <c r="D28" i="79"/>
  <c r="C16" i="75"/>
  <c r="D16" i="79"/>
  <c r="AO28" i="66"/>
  <c r="AP14" i="79" s="1"/>
  <c r="G14" i="79"/>
  <c r="D14" i="79"/>
  <c r="D13" i="79"/>
  <c r="D12" i="79"/>
  <c r="C18" i="69"/>
  <c r="AM11" i="79"/>
  <c r="AN11" i="79"/>
  <c r="I27" i="62"/>
  <c r="J19" i="79" s="1"/>
  <c r="E19" i="79"/>
  <c r="AO27" i="62"/>
  <c r="AP19" i="79" s="1"/>
  <c r="G19" i="79"/>
  <c r="G34" i="79" s="1"/>
  <c r="AN27" i="62"/>
  <c r="AO19" i="79" s="1"/>
  <c r="AH19" i="79"/>
  <c r="AM27" i="62"/>
  <c r="AN19" i="79" s="1"/>
  <c r="Y19" i="79"/>
  <c r="C12" i="65"/>
  <c r="AL24" i="61"/>
  <c r="AM26" i="79" s="1"/>
  <c r="Y26" i="79"/>
  <c r="AM24" i="61"/>
  <c r="AN26" i="79" s="1"/>
  <c r="E24" i="61"/>
  <c r="F26" i="79" s="1"/>
  <c r="F34" i="79" s="1"/>
  <c r="G24" i="61"/>
  <c r="H26" i="79" s="1"/>
  <c r="H34" i="79" s="1"/>
  <c r="I24" i="61"/>
  <c r="J26" i="79" s="1"/>
  <c r="K24" i="61"/>
  <c r="L26" i="79" s="1"/>
  <c r="L34" i="79" s="1"/>
  <c r="M24" i="61"/>
  <c r="N26" i="79" s="1"/>
  <c r="N34" i="79" s="1"/>
  <c r="AN24" i="61"/>
  <c r="AO26" i="79" s="1"/>
  <c r="AH26" i="79"/>
  <c r="AO24" i="61"/>
  <c r="AP26" i="79" s="1"/>
  <c r="D24" i="79"/>
  <c r="D25" i="79"/>
  <c r="T34" i="79"/>
  <c r="Z34" i="79"/>
  <c r="AD34" i="79"/>
  <c r="I34" i="79"/>
  <c r="K34" i="79"/>
  <c r="M34" i="79"/>
  <c r="O34" i="79"/>
  <c r="U34" i="79"/>
  <c r="W34" i="79"/>
  <c r="AE34" i="79"/>
  <c r="D23" i="79"/>
  <c r="D18" i="79"/>
  <c r="D42" i="79"/>
  <c r="C42" i="59"/>
  <c r="C28" i="66"/>
  <c r="AL27" i="62"/>
  <c r="AM19" i="79" s="1"/>
  <c r="C27" i="62"/>
  <c r="C43" i="60"/>
  <c r="C37" i="58"/>
  <c r="C39" i="57"/>
  <c r="D42" i="56"/>
  <c r="E22" i="79" s="1"/>
  <c r="D22" i="79" s="1"/>
  <c r="AM42" i="56"/>
  <c r="AN22" i="79" s="1"/>
  <c r="AN34" i="79" s="1"/>
  <c r="AA42" i="56"/>
  <c r="AB22" i="79" s="1"/>
  <c r="AB34" i="79" s="1"/>
  <c r="Z42" i="56"/>
  <c r="AA22" i="79" s="1"/>
  <c r="AA34" i="79" s="1"/>
  <c r="X42" i="56"/>
  <c r="Y22" i="79" s="1"/>
  <c r="W42" i="56"/>
  <c r="X22" i="79" s="1"/>
  <c r="X34" i="79" s="1"/>
  <c r="U42" i="56"/>
  <c r="V22" i="79" s="1"/>
  <c r="V34" i="79" s="1"/>
  <c r="R42" i="56"/>
  <c r="S22" i="79" s="1"/>
  <c r="S34" i="79" s="1"/>
  <c r="Q42" i="56"/>
  <c r="R22" i="79" s="1"/>
  <c r="R34" i="79" s="1"/>
  <c r="O42" i="56"/>
  <c r="P22" i="79" s="1"/>
  <c r="P34" i="79" s="1"/>
  <c r="P42" i="56"/>
  <c r="Q22" i="79" s="1"/>
  <c r="Q34" i="79" s="1"/>
  <c r="I42" i="56"/>
  <c r="J22" i="79" s="1"/>
  <c r="J34" i="79" s="1"/>
  <c r="AP1295" i="57"/>
  <c r="AO42" i="56"/>
  <c r="AP22" i="79" s="1"/>
  <c r="AP34" i="79" s="1"/>
  <c r="AN42" i="56"/>
  <c r="AO22" i="79" s="1"/>
  <c r="AL42" i="56"/>
  <c r="AM22" i="79" s="1"/>
  <c r="AM34" i="79" s="1"/>
  <c r="AK42" i="56"/>
  <c r="AL22" i="79" s="1"/>
  <c r="AL34" i="79" s="1"/>
  <c r="AJ42" i="56"/>
  <c r="AK22" i="79" s="1"/>
  <c r="AK34" i="79" s="1"/>
  <c r="AI42" i="56"/>
  <c r="AJ22" i="79" s="1"/>
  <c r="AJ34" i="79" s="1"/>
  <c r="AH42" i="56"/>
  <c r="AI22" i="79" s="1"/>
  <c r="AI34" i="79" s="1"/>
  <c r="AG42" i="56"/>
  <c r="AH22" i="79" s="1"/>
  <c r="AF42" i="56"/>
  <c r="AG22" i="79" s="1"/>
  <c r="AG34" i="79" s="1"/>
  <c r="AE42" i="56"/>
  <c r="AF22" i="79" s="1"/>
  <c r="AF34" i="79" s="1"/>
  <c r="AB42" i="56"/>
  <c r="AC22" i="79" s="1"/>
  <c r="AC34" i="79" s="1"/>
  <c r="D38" i="79" l="1"/>
  <c r="D41" i="79"/>
  <c r="D19" i="79"/>
  <c r="AH34" i="79"/>
  <c r="C24" i="61"/>
  <c r="D26" i="79"/>
  <c r="AO34" i="79"/>
  <c r="Y34" i="79"/>
  <c r="D40" i="79"/>
  <c r="E34" i="79"/>
  <c r="D34" i="79"/>
  <c r="C42" i="56"/>
  <c r="D43" i="79" l="1"/>
  <c r="AP1291" i="56"/>
</calcChain>
</file>

<file path=xl/comments1.xml><?xml version="1.0" encoding="utf-8"?>
<comments xmlns="http://schemas.openxmlformats.org/spreadsheetml/2006/main">
  <authors>
    <author>Admin</author>
  </authors>
  <commentList>
    <comment ref="AP8" authorId="0">
      <text>
        <r>
          <rPr>
            <b/>
            <sz val="8"/>
            <color indexed="81"/>
            <rFont val="Tahoma"/>
            <family val="2"/>
          </rPr>
          <t>Admin:</t>
        </r>
        <r>
          <rPr>
            <sz val="8"/>
            <color indexed="81"/>
            <rFont val="Tahoma"/>
            <family val="2"/>
          </rPr>
          <t xml:space="preserve">
Đạt chuẩn SPDN</t>
        </r>
      </text>
    </comment>
  </commentList>
</comments>
</file>

<file path=xl/comments2.xml><?xml version="1.0" encoding="utf-8"?>
<comments xmlns="http://schemas.openxmlformats.org/spreadsheetml/2006/main">
  <authors>
    <author>Admin</author>
  </authors>
  <commentList>
    <comment ref="AP13" authorId="0">
      <text>
        <r>
          <rPr>
            <b/>
            <sz val="8"/>
            <color indexed="81"/>
            <rFont val="Tahoma"/>
            <family val="2"/>
          </rPr>
          <t>Admin:</t>
        </r>
        <r>
          <rPr>
            <sz val="8"/>
            <color indexed="81"/>
            <rFont val="Tahoma"/>
            <family val="2"/>
          </rPr>
          <t xml:space="preserve">
ĐT chuẩn hóa GV cho đề án 112</t>
        </r>
      </text>
    </comment>
    <comment ref="AL21" authorId="0">
      <text>
        <r>
          <rPr>
            <b/>
            <sz val="9"/>
            <color indexed="81"/>
            <rFont val="Tahoma"/>
            <family val="2"/>
          </rPr>
          <t>Admin:</t>
        </r>
        <r>
          <rPr>
            <sz val="9"/>
            <color indexed="81"/>
            <rFont val="Tahoma"/>
            <family val="2"/>
          </rPr>
          <t xml:space="preserve">
Học viện bưu chính viễn thông</t>
        </r>
      </text>
    </comment>
    <comment ref="AL22" authorId="0">
      <text>
        <r>
          <rPr>
            <b/>
            <sz val="9"/>
            <color indexed="81"/>
            <rFont val="Tahoma"/>
            <family val="2"/>
          </rPr>
          <t>Admin:</t>
        </r>
        <r>
          <rPr>
            <sz val="9"/>
            <color indexed="81"/>
            <rFont val="Tahoma"/>
            <family val="2"/>
          </rPr>
          <t xml:space="preserve">
Học viện bưu chính viễn thông</t>
        </r>
      </text>
    </comment>
  </commentList>
</comments>
</file>

<file path=xl/comments3.xml><?xml version="1.0" encoding="utf-8"?>
<comments xmlns="http://schemas.openxmlformats.org/spreadsheetml/2006/main">
  <authors>
    <author>Admin</author>
  </authors>
  <commentList>
    <comment ref="AP22" authorId="0">
      <text>
        <r>
          <rPr>
            <b/>
            <sz val="8"/>
            <color indexed="81"/>
            <rFont val="Tahoma"/>
            <family val="2"/>
          </rPr>
          <t>Admin:</t>
        </r>
        <r>
          <rPr>
            <sz val="8"/>
            <color indexed="81"/>
            <rFont val="Tahoma"/>
            <family val="2"/>
          </rPr>
          <t xml:space="preserve">
ĐHSPKT</t>
        </r>
      </text>
    </comment>
    <comment ref="AP28" authorId="0">
      <text>
        <r>
          <rPr>
            <b/>
            <sz val="8"/>
            <color indexed="81"/>
            <rFont val="Tahoma"/>
            <family val="2"/>
          </rPr>
          <t>Admin:</t>
        </r>
        <r>
          <rPr>
            <sz val="8"/>
            <color indexed="81"/>
            <rFont val="Tahoma"/>
            <family val="2"/>
          </rPr>
          <t xml:space="preserve">
ĐHSPKT</t>
        </r>
      </text>
    </comment>
    <comment ref="AP32" authorId="0">
      <text>
        <r>
          <rPr>
            <b/>
            <sz val="8"/>
            <color indexed="81"/>
            <rFont val="Tahoma"/>
            <family val="2"/>
          </rPr>
          <t>Admin:</t>
        </r>
        <r>
          <rPr>
            <sz val="8"/>
            <color indexed="81"/>
            <rFont val="Tahoma"/>
            <family val="2"/>
          </rPr>
          <t xml:space="preserve">
ĐHSPKT</t>
        </r>
      </text>
    </comment>
    <comment ref="AP33" authorId="0">
      <text>
        <r>
          <rPr>
            <b/>
            <sz val="8"/>
            <color indexed="81"/>
            <rFont val="Tahoma"/>
            <family val="2"/>
          </rPr>
          <t>Admin:</t>
        </r>
        <r>
          <rPr>
            <sz val="8"/>
            <color indexed="81"/>
            <rFont val="Tahoma"/>
            <family val="2"/>
          </rPr>
          <t xml:space="preserve">
ĐHSPKT</t>
        </r>
      </text>
    </comment>
    <comment ref="AP35" authorId="0">
      <text>
        <r>
          <rPr>
            <b/>
            <sz val="8"/>
            <color indexed="81"/>
            <rFont val="Tahoma"/>
            <family val="2"/>
          </rPr>
          <t>Admin:</t>
        </r>
        <r>
          <rPr>
            <sz val="8"/>
            <color indexed="81"/>
            <rFont val="Tahoma"/>
            <family val="2"/>
          </rPr>
          <t xml:space="preserve">
ĐHSPKT</t>
        </r>
      </text>
    </comment>
  </commentList>
</comments>
</file>

<file path=xl/comments4.xml><?xml version="1.0" encoding="utf-8"?>
<comments xmlns="http://schemas.openxmlformats.org/spreadsheetml/2006/main">
  <authors>
    <author>Admin</author>
  </authors>
  <commentList>
    <comment ref="AX15" authorId="0">
      <text>
        <r>
          <rPr>
            <b/>
            <sz val="9"/>
            <color indexed="81"/>
            <rFont val="Tahoma"/>
            <family val="2"/>
          </rPr>
          <t>Admin:</t>
        </r>
        <r>
          <rPr>
            <sz val="9"/>
            <color indexed="81"/>
            <rFont val="Tahoma"/>
            <family val="2"/>
          </rPr>
          <t xml:space="preserve">
Chưa nộp chứng chỉ
</t>
        </r>
      </text>
    </comment>
    <comment ref="AX18" authorId="0">
      <text>
        <r>
          <rPr>
            <b/>
            <sz val="9"/>
            <color indexed="81"/>
            <rFont val="Tahoma"/>
            <family val="2"/>
          </rPr>
          <t>Admin:</t>
        </r>
        <r>
          <rPr>
            <sz val="9"/>
            <color indexed="81"/>
            <rFont val="Tahoma"/>
            <family val="2"/>
          </rPr>
          <t xml:space="preserve">
Chưa nộp chứng chỉ
</t>
        </r>
      </text>
    </comment>
    <comment ref="AX26" authorId="0">
      <text>
        <r>
          <rPr>
            <b/>
            <sz val="9"/>
            <color indexed="81"/>
            <rFont val="Tahoma"/>
            <family val="2"/>
          </rPr>
          <t>Admin:</t>
        </r>
        <r>
          <rPr>
            <sz val="9"/>
            <color indexed="81"/>
            <rFont val="Tahoma"/>
            <family val="2"/>
          </rPr>
          <t xml:space="preserve">
Chưa nộp chứng chỉ
</t>
        </r>
      </text>
    </comment>
    <comment ref="AX34" authorId="0">
      <text>
        <r>
          <rPr>
            <b/>
            <sz val="9"/>
            <color indexed="81"/>
            <rFont val="Tahoma"/>
            <family val="2"/>
          </rPr>
          <t>Admin:</t>
        </r>
        <r>
          <rPr>
            <sz val="9"/>
            <color indexed="81"/>
            <rFont val="Tahoma"/>
            <family val="2"/>
          </rPr>
          <t xml:space="preserve">
Chưa nộp chứng chỉ
</t>
        </r>
      </text>
    </comment>
    <comment ref="AX36"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AX13" authorId="0">
      <text>
        <r>
          <rPr>
            <b/>
            <sz val="9"/>
            <color indexed="81"/>
            <rFont val="Tahoma"/>
            <family val="2"/>
          </rPr>
          <t>Admin:</t>
        </r>
        <r>
          <rPr>
            <sz val="9"/>
            <color indexed="81"/>
            <rFont val="Tahoma"/>
            <family val="2"/>
          </rPr>
          <t xml:space="preserve">
Chưa nộp chứng chỉ
</t>
        </r>
      </text>
    </comment>
  </commentList>
</comments>
</file>

<file path=xl/comments6.xml><?xml version="1.0" encoding="utf-8"?>
<comments xmlns="http://schemas.openxmlformats.org/spreadsheetml/2006/main">
  <authors>
    <author>Admin</author>
  </authors>
  <commentList>
    <comment ref="AP7" authorId="0">
      <text>
        <r>
          <rPr>
            <b/>
            <sz val="8"/>
            <color indexed="81"/>
            <rFont val="Tahoma"/>
            <family val="2"/>
          </rPr>
          <t>Admin:</t>
        </r>
        <r>
          <rPr>
            <sz val="8"/>
            <color indexed="81"/>
            <rFont val="Tahoma"/>
            <family val="2"/>
          </rPr>
          <t xml:space="preserve">
ĐHSPKT</t>
        </r>
      </text>
    </comment>
    <comment ref="AX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AP12" authorId="0">
      <text>
        <r>
          <rPr>
            <b/>
            <sz val="9"/>
            <color indexed="81"/>
            <rFont val="Tahoma"/>
            <family val="2"/>
          </rPr>
          <t>Admin:</t>
        </r>
        <r>
          <rPr>
            <sz val="9"/>
            <color indexed="81"/>
            <rFont val="Tahoma"/>
            <family val="2"/>
          </rPr>
          <t xml:space="preserve">
Bồi dưỡng trình độ SP</t>
        </r>
      </text>
    </comment>
  </commentList>
</comments>
</file>

<file path=xl/sharedStrings.xml><?xml version="1.0" encoding="utf-8"?>
<sst xmlns="http://schemas.openxmlformats.org/spreadsheetml/2006/main" count="21850" uniqueCount="5415">
  <si>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</si>
  <si>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</si>
  <si>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</si>
  <si>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</si>
  <si>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</si>
  <si>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</si>
  <si>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</si>
  <si>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</si>
  <si>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</si>
  <si>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</si>
  <si>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</si>
  <si>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</si>
  <si>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</si>
  <si>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</si>
  <si>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</si>
  <si>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</si>
  <si>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</si>
  <si>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</si>
  <si>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Phạm Hữu Lộc</t>
  </si>
  <si>
    <t>Nam</t>
  </si>
  <si>
    <t>25/02/1966</t>
  </si>
  <si>
    <t/>
  </si>
  <si>
    <t>16/11/1987</t>
  </si>
  <si>
    <t>01/09/2014</t>
  </si>
  <si>
    <t>Biên chế</t>
  </si>
  <si>
    <t>Hiệu trưởng</t>
  </si>
  <si>
    <t>16/06/2001</t>
  </si>
  <si>
    <t>12/12</t>
  </si>
  <si>
    <t>THPT</t>
  </si>
  <si>
    <t>Tiến sỹ</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</si>
  <si>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</si>
  <si>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</si>
  <si>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</si>
  <si>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</si>
  <si>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</si>
  <si>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</si>
  <si>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</si>
  <si>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</si>
  <si>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</si>
  <si>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</si>
  <si>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</si>
  <si>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</si>
  <si>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</si>
  <si>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</si>
  <si>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</si>
  <si>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</si>
  <si>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</si>
  <si>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</si>
  <si>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</si>
  <si>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</si>
  <si>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</si>
  <si>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</si>
  <si>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</si>
  <si>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</si>
  <si>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</si>
  <si>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</si>
  <si>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</si>
  <si>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</si>
  <si>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</si>
  <si>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01/10/2002</t>
  </si>
  <si>
    <t>01/10/2015</t>
  </si>
  <si>
    <t>Trang Thị Xuân Uyên</t>
  </si>
  <si>
    <t>10/03/1970</t>
  </si>
  <si>
    <t>01/03/2001</t>
  </si>
  <si>
    <t>01/09/1997</t>
  </si>
  <si>
    <t>Trưởng Phòng</t>
  </si>
  <si>
    <t>07/05/2015</t>
  </si>
  <si>
    <t>Trưởng Khoa</t>
  </si>
  <si>
    <t>Đại học</t>
  </si>
  <si>
    <t>01/04/1993</t>
  </si>
  <si>
    <t>Trương Việt Khánh Trang</t>
  </si>
  <si>
    <t>31/10/1970</t>
  </si>
  <si>
    <t>01/10/1997</t>
  </si>
  <si>
    <t>Nguyễn Thanh Lâm</t>
  </si>
  <si>
    <t>07/02/1960</t>
  </si>
  <si>
    <t>01/02/2008</t>
  </si>
  <si>
    <t>01/10/1987</t>
  </si>
  <si>
    <t>14/01/2005</t>
  </si>
  <si>
    <t>01/09/2016</t>
  </si>
  <si>
    <t>Hà Phước Tuấn</t>
  </si>
  <si>
    <t>01/11/1960</t>
  </si>
  <si>
    <t>01/02/2007</t>
  </si>
  <si>
    <t>Chế tạo máy</t>
  </si>
  <si>
    <t>01/01/1991</t>
  </si>
  <si>
    <t>Trưởng Trung tâm</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</si>
  <si>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</si>
  <si>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</si>
  <si>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</si>
  <si>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</si>
  <si>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</si>
  <si>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</si>
  <si>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</si>
  <si>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</si>
  <si>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</si>
  <si>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</si>
  <si>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</si>
  <si>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</si>
  <si>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</si>
  <si>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</si>
  <si>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</si>
  <si>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</si>
  <si>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</si>
  <si>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</si>
  <si>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</si>
  <si>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</si>
  <si>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</si>
  <si>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</si>
  <si>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</si>
  <si>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</si>
  <si>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</si>
  <si>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</si>
  <si>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</si>
  <si>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</si>
  <si>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</si>
  <si>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</si>
  <si>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</si>
  <si>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</si>
  <si>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</si>
  <si>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</si>
  <si>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</si>
  <si>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</si>
  <si>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</si>
  <si>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</si>
  <si>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</si>
  <si>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</si>
  <si>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</si>
  <si>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</si>
  <si>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</si>
  <si>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</si>
  <si>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</si>
  <si>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</si>
  <si>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</si>
  <si>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</si>
  <si>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</si>
  <si>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</si>
  <si>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</si>
  <si>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01/09/2007</t>
  </si>
  <si>
    <t>Phó Trưởng phòng</t>
  </si>
  <si>
    <t>Cao đẳng</t>
  </si>
  <si>
    <t>Điện</t>
  </si>
  <si>
    <t>Tiếng Nga</t>
  </si>
  <si>
    <t>Hồ Minh Lợi</t>
  </si>
  <si>
    <t>28/01/1962</t>
  </si>
  <si>
    <t>01/06/1984</t>
  </si>
  <si>
    <t>02/10/1987</t>
  </si>
  <si>
    <t>Nguyễn Thị Nhuận</t>
  </si>
  <si>
    <t>08/02/1979</t>
  </si>
  <si>
    <t>01/08/2017</t>
  </si>
  <si>
    <t>29/07/2002</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</si>
  <si>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</si>
  <si>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</si>
  <si>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</si>
  <si>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</si>
  <si>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</si>
  <si>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</si>
  <si>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</si>
  <si>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</si>
  <si>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</si>
  <si>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</si>
  <si>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</si>
  <si>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</si>
  <si>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</si>
  <si>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</si>
  <si>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</si>
  <si>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</si>
  <si>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</si>
  <si>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</si>
  <si>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</si>
  <si>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</si>
  <si>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</si>
  <si>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Võ Đắc Thịnh</t>
  </si>
  <si>
    <t>16/01/1979</t>
  </si>
  <si>
    <t>20/12/2007</t>
  </si>
  <si>
    <t>01/09/2003</t>
  </si>
  <si>
    <t>Nguyễn Khoa</t>
  </si>
  <si>
    <t>03/09/1963</t>
  </si>
  <si>
    <t>Nguyễn Chí Nhân</t>
  </si>
  <si>
    <t>22/02/1978</t>
  </si>
  <si>
    <t>16/01/2009</t>
  </si>
  <si>
    <t>Nguyễn Thành Nam</t>
  </si>
  <si>
    <t>16/02/1979</t>
  </si>
  <si>
    <t>01/03/2016</t>
  </si>
  <si>
    <t>Hợp đồng có thời hạn</t>
  </si>
  <si>
    <t>Tạ Minh Cường</t>
  </si>
  <si>
    <t>01/07/1965</t>
  </si>
  <si>
    <t>08/03/1992</t>
  </si>
  <si>
    <t>01/01/2014</t>
  </si>
  <si>
    <t>Hồ Văn Sĩ</t>
  </si>
  <si>
    <t>03/09/1975</t>
  </si>
  <si>
    <t>01/01/1999</t>
  </si>
  <si>
    <t>01/01/1998</t>
  </si>
  <si>
    <t>29/09/1998</t>
  </si>
  <si>
    <t>Lê Thị Hồng Vân</t>
  </si>
  <si>
    <t>05/09/1980</t>
  </si>
  <si>
    <t>Trần Đình Khải</t>
  </si>
  <si>
    <t>26/07/1968</t>
  </si>
  <si>
    <t>30/08/2008</t>
  </si>
  <si>
    <t>Nguyễn Ngọc Quỳnh</t>
  </si>
  <si>
    <t>11/03/1981</t>
  </si>
  <si>
    <t>Kinh tế chính trị</t>
  </si>
  <si>
    <t>01/09/2010</t>
  </si>
  <si>
    <t>Đinh Đồng Hiệp</t>
  </si>
  <si>
    <t>09/01/1964</t>
  </si>
  <si>
    <t>01/09/2013</t>
  </si>
  <si>
    <t>Nguyễn Văn Chiến</t>
  </si>
  <si>
    <t>22/03/1974</t>
  </si>
  <si>
    <t>01/04/2014</t>
  </si>
  <si>
    <t>01/05/2012</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</si>
  <si>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</si>
  <si>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</si>
  <si>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</si>
  <si>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</si>
  <si>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</si>
  <si>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</si>
  <si>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</si>
  <si>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</si>
  <si>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</si>
  <si>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</si>
  <si>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</si>
  <si>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</si>
  <si>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</si>
  <si>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</si>
  <si>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</si>
  <si>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</si>
  <si>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</si>
  <si>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</si>
  <si>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</si>
  <si>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</si>
  <si>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</si>
  <si>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</si>
  <si>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</si>
  <si>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</si>
  <si>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</si>
  <si>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</si>
  <si>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</si>
  <si>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Huỳnh Ngọc Mai</t>
  </si>
  <si>
    <t>09/04/1972</t>
  </si>
  <si>
    <t>18/05/1996</t>
  </si>
  <si>
    <t>01/04/2009</t>
  </si>
  <si>
    <t>01/04/2010</t>
  </si>
  <si>
    <t>Nguyễn Thị Huyền Nga</t>
  </si>
  <si>
    <t>03/05/1974</t>
  </si>
  <si>
    <t>13/11/1997</t>
  </si>
  <si>
    <t>01/08/2006</t>
  </si>
  <si>
    <t>30/03/2006</t>
  </si>
  <si>
    <t>01/06/2016</t>
  </si>
  <si>
    <t>Phan Đức Long</t>
  </si>
  <si>
    <t>17/07/1974</t>
  </si>
  <si>
    <t>01/12/1999</t>
  </si>
  <si>
    <t>15/09/2015</t>
  </si>
  <si>
    <t>Kỹ thuật điện và điện tử</t>
  </si>
  <si>
    <t>Phạm Thị Thu Nga</t>
  </si>
  <si>
    <t>02/11/1976</t>
  </si>
  <si>
    <t>05/02/2010</t>
  </si>
  <si>
    <t>Võ Cường</t>
  </si>
  <si>
    <t>16/11/1966</t>
  </si>
  <si>
    <t>Đặng Thế Huân</t>
  </si>
  <si>
    <t>23/09/1969</t>
  </si>
  <si>
    <t>Điện công nghiệp</t>
  </si>
  <si>
    <t>Võ Anh Hào</t>
  </si>
  <si>
    <t>27/08/1975</t>
  </si>
  <si>
    <t>Vũ Đức Pháp</t>
  </si>
  <si>
    <t>26/09/1978</t>
  </si>
  <si>
    <t>31/08/2004</t>
  </si>
  <si>
    <t>15/05/2016</t>
  </si>
  <si>
    <t>Phan Thị Thùy Trang</t>
  </si>
  <si>
    <t>18/08/1985</t>
  </si>
  <si>
    <t>04/11/2015</t>
  </si>
  <si>
    <t>Vũ Thị Thái Linh</t>
  </si>
  <si>
    <t>12/02/1982</t>
  </si>
  <si>
    <t>Quách Minh Thử</t>
  </si>
  <si>
    <t>14/05/1979</t>
  </si>
  <si>
    <t>Nguyễn Hữu Mạnh</t>
  </si>
  <si>
    <t>04/03/1980</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</si>
  <si>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</si>
  <si>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</si>
  <si>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</si>
  <si>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</si>
  <si>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</si>
  <si>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</si>
  <si>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</si>
  <si>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</si>
  <si>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</si>
  <si>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</si>
  <si>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</si>
  <si>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</si>
  <si>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</si>
  <si>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</si>
  <si>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</si>
  <si>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</si>
  <si>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</si>
  <si>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</si>
  <si>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Nguyễn Duy Hải</t>
  </si>
  <si>
    <t>05/08/1984</t>
  </si>
  <si>
    <t>01/09/2011</t>
  </si>
  <si>
    <t>Bùi Anh Tuấn</t>
  </si>
  <si>
    <t>02/11/1988</t>
  </si>
  <si>
    <t>01/09/2012</t>
  </si>
  <si>
    <t>Nguyễn Trọng Phú</t>
  </si>
  <si>
    <t>17/03/1976</t>
  </si>
  <si>
    <t>01/10/1998</t>
  </si>
  <si>
    <t>01/11/2013</t>
  </si>
  <si>
    <t>Cao Đẳng</t>
  </si>
  <si>
    <t>01/04/2015</t>
  </si>
  <si>
    <t>Bùi Đặng Hoàng Tuấn</t>
  </si>
  <si>
    <t>09/09/1986</t>
  </si>
  <si>
    <t>01/06/2011</t>
  </si>
  <si>
    <t>01/05/2011</t>
  </si>
  <si>
    <t>01/11/2015</t>
  </si>
  <si>
    <t>Nguyễn Thị Thùy</t>
  </si>
  <si>
    <t>04/08/1973</t>
  </si>
  <si>
    <t>01/03/2003</t>
  </si>
  <si>
    <t>01/08/2014</t>
  </si>
  <si>
    <t>Phạm Hữu Tấn</t>
  </si>
  <si>
    <t>24/01/1964</t>
  </si>
  <si>
    <t>25/04/2015</t>
  </si>
  <si>
    <t>Luật học</t>
  </si>
  <si>
    <t>Kỹ thuật viên</t>
  </si>
  <si>
    <t>Vật lý</t>
  </si>
  <si>
    <t>Đặng Thu Hà</t>
  </si>
  <si>
    <t>04/07/1979</t>
  </si>
  <si>
    <t>01/11/2008</t>
  </si>
  <si>
    <t>01/12/2013</t>
  </si>
  <si>
    <t>Thông tin</t>
  </si>
  <si>
    <t>Y sỹ</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</si>
  <si>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</si>
  <si>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</si>
  <si>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</si>
  <si>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</si>
  <si>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</si>
  <si>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</si>
  <si>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</si>
  <si>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</si>
  <si>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</si>
  <si>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</si>
  <si>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</si>
  <si>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</si>
  <si>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</si>
  <si>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</si>
  <si>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</si>
  <si>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</si>
  <si>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</si>
  <si>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</si>
  <si>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</si>
  <si>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Ngữ văn</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</si>
  <si>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</si>
  <si>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</si>
  <si>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</si>
  <si>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</si>
  <si>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</si>
  <si>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</si>
  <si>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</si>
  <si>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</si>
  <si>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</si>
  <si>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</si>
  <si>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</si>
  <si>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</si>
  <si>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</si>
  <si>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</si>
  <si>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</si>
  <si>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</si>
  <si>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</si>
  <si>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</si>
  <si>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</si>
  <si>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</si>
  <si>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</si>
  <si>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</si>
  <si>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</si>
  <si>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</si>
  <si>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</si>
  <si>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</si>
  <si>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</si>
  <si>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</si>
  <si>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</si>
  <si>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</si>
  <si>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</si>
  <si>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</si>
  <si>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</si>
  <si>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</si>
  <si>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</si>
  <si>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</si>
  <si>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</si>
  <si>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</si>
  <si>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</si>
  <si>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</si>
  <si>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</si>
  <si>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</si>
  <si>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</si>
  <si>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</si>
  <si>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</si>
  <si>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</si>
  <si>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</si>
  <si>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</si>
  <si>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</si>
  <si>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</si>
  <si>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</si>
  <si>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</si>
  <si>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</si>
  <si>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</si>
  <si>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</si>
  <si>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</si>
  <si>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</si>
  <si>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</si>
  <si>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</si>
  <si>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</si>
  <si>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</si>
  <si>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</si>
  <si>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</si>
  <si>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</si>
  <si>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</si>
  <si>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</si>
  <si>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</si>
  <si>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</si>
  <si>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</si>
  <si>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</si>
  <si>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</si>
  <si>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</si>
  <si>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</si>
  <si>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</si>
  <si>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</si>
  <si>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</si>
  <si>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</si>
  <si>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</si>
  <si>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</si>
  <si>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</si>
  <si>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</si>
  <si>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</si>
  <si>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</si>
  <si>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</si>
  <si>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Nguyễn Anh Tăng</t>
  </si>
  <si>
    <t>31/08/1967</t>
  </si>
  <si>
    <t>Nguyễn Trần Thanh Nhàn</t>
  </si>
  <si>
    <t>15/07/1979</t>
  </si>
  <si>
    <t>Tăng Cẩm Huê</t>
  </si>
  <si>
    <t>07/11/1977</t>
  </si>
  <si>
    <t>Trần Hiếu Trinh</t>
  </si>
  <si>
    <t>17/12/1977</t>
  </si>
  <si>
    <t>Nguyễn Thị Tố Nga</t>
  </si>
  <si>
    <t>02/01/1980</t>
  </si>
  <si>
    <t>Lê Tiến Đạt</t>
  </si>
  <si>
    <t>13/03/1976</t>
  </si>
  <si>
    <t>Đặng Đức Minh</t>
  </si>
  <si>
    <t>10/06/1974</t>
  </si>
  <si>
    <t>Nguyễn Thị Bảo Trân</t>
  </si>
  <si>
    <t>09/12/1978</t>
  </si>
  <si>
    <t>Đặng Thị Kiến Trúc</t>
  </si>
  <si>
    <t>01/01/1975</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</si>
  <si>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</si>
  <si>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</si>
  <si>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</si>
  <si>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</si>
  <si>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</si>
  <si>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</si>
  <si>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</si>
  <si>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</si>
  <si>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</si>
  <si>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</si>
  <si>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</si>
  <si>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</si>
  <si>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</si>
  <si>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</si>
  <si>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</si>
  <si>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</si>
  <si>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</si>
  <si>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</si>
  <si>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</si>
  <si>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</si>
  <si>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</si>
  <si>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</si>
  <si>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</si>
  <si>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</si>
  <si>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</si>
  <si>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</si>
  <si>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</si>
  <si>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</si>
  <si>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</si>
  <si>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</si>
  <si>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</si>
  <si>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</si>
  <si>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</si>
  <si>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</si>
  <si>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</si>
  <si>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</si>
  <si>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</si>
  <si>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</si>
  <si>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</si>
  <si>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</si>
  <si>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</si>
  <si>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</si>
  <si>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</si>
  <si>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</si>
  <si>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</si>
  <si>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</si>
  <si>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</si>
  <si>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</si>
  <si>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</si>
  <si>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</si>
  <si>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</si>
  <si>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</si>
  <si>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</si>
  <si>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</si>
  <si>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</si>
  <si>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</si>
  <si>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</si>
  <si>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</si>
  <si>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</si>
  <si>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</si>
  <si>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</si>
  <si>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</si>
  <si>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</si>
  <si>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</si>
  <si>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</si>
  <si>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</si>
  <si>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</si>
  <si>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</si>
  <si>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</si>
  <si>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</si>
  <si>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</si>
  <si>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</si>
  <si>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</si>
  <si>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</si>
  <si>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</si>
  <si>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</si>
  <si>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</si>
  <si>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</si>
  <si>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</si>
  <si>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</si>
  <si>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</si>
  <si>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</si>
  <si>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</si>
  <si>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</si>
  <si>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</si>
  <si>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</si>
  <si>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</si>
  <si>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</si>
  <si>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Nguyễn Bạch Cẩm Dung</t>
  </si>
  <si>
    <t>11/10/1985</t>
  </si>
  <si>
    <t>Lê Phi Trường</t>
  </si>
  <si>
    <t>04/01/1987</t>
  </si>
  <si>
    <t>Trần Thị Ánh Tuyết</t>
  </si>
  <si>
    <t>24/08/1979</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</si>
  <si>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</si>
  <si>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</si>
  <si>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</si>
  <si>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</si>
  <si>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</si>
  <si>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</si>
  <si>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</si>
  <si>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</si>
  <si>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</si>
  <si>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</si>
  <si>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</si>
  <si>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</si>
  <si>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</si>
  <si>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</si>
  <si>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</si>
  <si>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</si>
  <si>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</si>
  <si>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Phạm Thị Lê Chi</t>
  </si>
  <si>
    <t>05/01/1980</t>
  </si>
  <si>
    <t>Nguyễn Mạnh Phương</t>
  </si>
  <si>
    <t>09/12/1981</t>
  </si>
  <si>
    <t>Bùi Văn Dũng</t>
  </si>
  <si>
    <t>15/05/1975</t>
  </si>
  <si>
    <t>THCS</t>
  </si>
  <si>
    <t>Đỗ Thị Hải Yến</t>
  </si>
  <si>
    <t>06/02/1979</t>
  </si>
  <si>
    <t>Lê Văn Bình</t>
  </si>
  <si>
    <t>23/07/1982</t>
  </si>
  <si>
    <t>01/11/2012</t>
  </si>
  <si>
    <t>Mai Chiếm Tuấn</t>
  </si>
  <si>
    <t>20/10/1975</t>
  </si>
  <si>
    <t>19/11/1983</t>
  </si>
  <si>
    <t>Phan Văn Hòa</t>
  </si>
  <si>
    <t>15/03/1980</t>
  </si>
  <si>
    <t>08/02/2008</t>
  </si>
  <si>
    <t>Nguyễn Thùy Linh</t>
  </si>
  <si>
    <t>03/02/1986</t>
  </si>
  <si>
    <t>Nguyễn Thái Bình</t>
  </si>
  <si>
    <t>02/01/1973</t>
  </si>
  <si>
    <t>Giang Phi Hùng</t>
  </si>
  <si>
    <t>16/12/1983</t>
  </si>
  <si>
    <t>Phạm Quỳnh Như</t>
  </si>
  <si>
    <t>18/03/1982</t>
  </si>
  <si>
    <t>01/11/2009</t>
  </si>
  <si>
    <t>Tài chính ngân hàng</t>
  </si>
  <si>
    <t>Lê Xuân Thủy</t>
  </si>
  <si>
    <t>07/09/1980</t>
  </si>
  <si>
    <t>Nguyễn Thành Đức</t>
  </si>
  <si>
    <t>14/10/1978</t>
  </si>
  <si>
    <t>Nguyễn Thành Long</t>
  </si>
  <si>
    <t>19/07/1975</t>
  </si>
  <si>
    <t>Nguyễn Minh Thái</t>
  </si>
  <si>
    <t>02/09/1984</t>
  </si>
  <si>
    <t>Cơ khí  động lực</t>
  </si>
  <si>
    <t>Hà Như Mai</t>
  </si>
  <si>
    <t>08/04/1986</t>
  </si>
  <si>
    <t>Bùi Thành Dũng</t>
  </si>
  <si>
    <t>03/05/1970</t>
  </si>
  <si>
    <t>10/10/2005</t>
  </si>
  <si>
    <t>10/10/2006</t>
  </si>
  <si>
    <t>Trần Minh Tuấn</t>
  </si>
  <si>
    <t>17/11/1986</t>
  </si>
  <si>
    <t>Lê Nguyễn Mỹ Trâm</t>
  </si>
  <si>
    <t>27/10/1971</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</si>
  <si>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</si>
  <si>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</si>
  <si>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</si>
  <si>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</si>
  <si>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</si>
  <si>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</si>
  <si>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</si>
  <si>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</si>
  <si>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</si>
  <si>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</si>
  <si>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</si>
  <si>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</si>
  <si>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</si>
  <si>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</si>
  <si>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</si>
  <si>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</si>
  <si>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</si>
  <si>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</si>
  <si>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</si>
  <si>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</si>
  <si>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</si>
  <si>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</si>
  <si>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</si>
  <si>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</si>
  <si>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</si>
  <si>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</si>
  <si>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</si>
  <si>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</si>
  <si>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</si>
  <si>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</si>
  <si>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</si>
  <si>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</si>
  <si>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Đào Anh Tuấn</t>
  </si>
  <si>
    <t>23/10/1990</t>
  </si>
  <si>
    <t>Lữ Xuân Trang</t>
  </si>
  <si>
    <t>18/03/1980</t>
  </si>
  <si>
    <t>01/07/2009</t>
  </si>
  <si>
    <t>Dương Thị Hồng</t>
  </si>
  <si>
    <t>06/01/1989</t>
  </si>
  <si>
    <t>Nguyễn Thị Thu Hà</t>
  </si>
  <si>
    <t>21/04/1982</t>
  </si>
  <si>
    <t>Bùi Ánh Tuyết</t>
  </si>
  <si>
    <t>02/06/1989</t>
  </si>
  <si>
    <t>01/06/2013</t>
  </si>
  <si>
    <t>Hoàng Văn Viết</t>
  </si>
  <si>
    <t>13/01/1990</t>
  </si>
  <si>
    <t>04/01/2016</t>
  </si>
  <si>
    <t>Ngữ văn anh</t>
  </si>
  <si>
    <t>Hà Quốc Bảo</t>
  </si>
  <si>
    <t>02/02/1987</t>
  </si>
  <si>
    <t>Hoàng Phúc Bảo</t>
  </si>
  <si>
    <t>28/01/1984</t>
  </si>
  <si>
    <t>Hoàng Thị Trang</t>
  </si>
  <si>
    <t>09/01/1983</t>
  </si>
  <si>
    <t>Trần Nguyên Bảo Trân</t>
  </si>
  <si>
    <t>02/04/1977</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</si>
  <si>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</si>
  <si>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</si>
  <si>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</si>
  <si>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</si>
  <si>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</si>
  <si>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</si>
  <si>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</si>
  <si>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</si>
  <si>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</si>
  <si>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</si>
  <si>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</si>
  <si>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</si>
  <si>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</si>
  <si>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</si>
  <si>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</si>
  <si>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</si>
  <si>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</si>
  <si>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</si>
  <si>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</si>
  <si>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</si>
  <si>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</si>
  <si>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</si>
  <si>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</si>
  <si>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</si>
  <si>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</si>
  <si>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</si>
  <si>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</si>
  <si>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</si>
  <si>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</si>
  <si>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</si>
  <si>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</si>
  <si>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</si>
  <si>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</si>
  <si>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</si>
  <si>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</si>
  <si>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Dương Đức Kiên</t>
  </si>
  <si>
    <t>12/02/1986</t>
  </si>
  <si>
    <t>Nguyễn Văn Hậu</t>
  </si>
  <si>
    <t>23/05/1969</t>
  </si>
  <si>
    <t>Lương Xuân Thịnh</t>
  </si>
  <si>
    <t>04/04/1991</t>
  </si>
  <si>
    <t>Công nghệ kỹ thuật điện</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</si>
  <si>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</si>
  <si>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</si>
  <si>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</si>
  <si>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</si>
  <si>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</si>
  <si>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</si>
  <si>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</si>
  <si>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</si>
  <si>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</si>
  <si>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</si>
  <si>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</si>
  <si>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</si>
  <si>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</si>
  <si>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</si>
  <si>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</si>
  <si>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</si>
  <si>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</si>
  <si>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</si>
  <si>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</si>
  <si>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</si>
  <si>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Trung Cấp</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</si>
  <si>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</si>
  <si>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</si>
  <si>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</si>
  <si>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</si>
  <si>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</si>
  <si>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</si>
  <si>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</si>
  <si>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</si>
  <si>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</si>
  <si>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</si>
  <si>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</si>
  <si>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</si>
  <si>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Trần Thị Minh Thoa</t>
  </si>
  <si>
    <t>15/05/1983</t>
  </si>
  <si>
    <t>Tin học kế toán</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</si>
  <si>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</si>
  <si>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</si>
  <si>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</si>
  <si>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</si>
  <si>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</si>
  <si>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</si>
  <si>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</si>
  <si>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</si>
  <si>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</si>
  <si>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</si>
  <si>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</si>
  <si>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</si>
  <si>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</si>
  <si>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</si>
  <si>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</si>
  <si>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</si>
  <si>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</si>
  <si>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</si>
  <si>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</si>
  <si>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</si>
  <si>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</si>
  <si>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</si>
  <si>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Mạng hệ thống máy tính&amp;viễn thông</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</si>
  <si>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</si>
  <si>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</si>
  <si>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</si>
  <si>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</si>
  <si>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</si>
  <si>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</si>
  <si>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</si>
  <si>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</si>
  <si>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</si>
  <si>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</si>
  <si>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</si>
  <si>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</si>
  <si>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</si>
  <si>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</si>
  <si>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</si>
  <si>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</si>
  <si>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</si>
  <si>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</si>
  <si>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</si>
  <si>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</si>
  <si>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</si>
  <si>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</si>
  <si>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</si>
  <si>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</si>
  <si>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</si>
  <si>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</si>
  <si>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</si>
  <si>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</si>
  <si>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</si>
  <si>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</si>
  <si>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</si>
  <si>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</si>
  <si>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</si>
  <si>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</si>
  <si>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</si>
  <si>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</si>
  <si>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</si>
  <si>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</si>
  <si>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</si>
  <si>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</si>
  <si>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</si>
  <si>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</si>
  <si>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</si>
  <si>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</si>
  <si>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</si>
  <si>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</si>
  <si>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</si>
  <si>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</si>
  <si>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</si>
  <si>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</si>
  <si>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</si>
  <si>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</si>
  <si>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</si>
  <si>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</si>
  <si>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</si>
  <si>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</si>
  <si>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</si>
  <si>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</si>
  <si>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</si>
  <si>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</si>
  <si>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</si>
  <si>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</si>
  <si>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</si>
  <si>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</si>
  <si>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</si>
  <si>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</si>
  <si>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</si>
  <si>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</si>
  <si>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</si>
  <si>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</si>
  <si>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</si>
  <si>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</si>
  <si>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</si>
  <si>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</si>
  <si>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</si>
  <si>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</si>
  <si>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</si>
  <si>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</si>
  <si>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</si>
  <si>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</si>
  <si>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</si>
  <si>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</si>
  <si>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</si>
  <si>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</si>
  <si>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Huỳnh Thị Xuân Mai</t>
  </si>
  <si>
    <t>20/02/1970</t>
  </si>
  <si>
    <t>Tạ Quốc Tấn</t>
  </si>
  <si>
    <t>03/03/1971</t>
  </si>
  <si>
    <t>04/12/1998</t>
  </si>
  <si>
    <t>Lương Thị Thắm</t>
  </si>
  <si>
    <t>15/02/1974</t>
  </si>
  <si>
    <t>01/11/2003</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</si>
  <si>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</si>
  <si>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</si>
  <si>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</si>
  <si>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</si>
  <si>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</si>
  <si>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</si>
  <si>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</si>
  <si>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</si>
  <si>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</si>
  <si>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</si>
  <si>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</si>
  <si>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</si>
  <si>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</si>
  <si>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</si>
  <si>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</si>
  <si>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</si>
  <si>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</si>
  <si>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</si>
  <si>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</si>
  <si>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</si>
  <si>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</si>
  <si>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</si>
  <si>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</si>
  <si>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</si>
  <si>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</si>
  <si>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</si>
  <si>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</si>
  <si>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</si>
  <si>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</si>
  <si>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</si>
  <si>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</si>
  <si>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</si>
  <si>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</si>
  <si>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</si>
  <si>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</si>
  <si>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</si>
  <si>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</si>
  <si>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</si>
  <si>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</si>
  <si>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</si>
  <si>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</si>
  <si>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</si>
  <si>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</si>
  <si>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</si>
  <si>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</si>
  <si>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</si>
  <si>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</si>
  <si>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</si>
  <si>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</si>
  <si>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</si>
  <si>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</si>
  <si>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</si>
  <si>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</si>
  <si>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</si>
  <si>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</si>
  <si>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</si>
  <si>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</si>
  <si>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</si>
  <si>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</si>
  <si>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</si>
  <si>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</si>
  <si>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</si>
  <si>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</si>
  <si>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</si>
  <si>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</si>
  <si>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</si>
  <si>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</si>
  <si>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Thư viện - Thông tin</t>
  </si>
  <si>
    <t>Nguyễn Xuân Lợi</t>
  </si>
  <si>
    <t>26/10/1986</t>
  </si>
  <si>
    <t>02/12/2011</t>
  </si>
  <si>
    <t>Trần Thị Thảo Vân</t>
  </si>
  <si>
    <t>08/09/1988</t>
  </si>
  <si>
    <t>Kinh tế đầu tư</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</si>
  <si>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</si>
  <si>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</si>
  <si>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</si>
  <si>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</si>
  <si>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</si>
  <si>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</si>
  <si>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</si>
  <si>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</si>
  <si>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</si>
  <si>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</si>
  <si>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</si>
  <si>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</si>
  <si>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</si>
  <si>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</si>
  <si>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</si>
  <si>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</si>
  <si>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</si>
  <si>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</si>
  <si>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</si>
  <si>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</si>
  <si>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</si>
  <si>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</si>
  <si>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</si>
  <si>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</si>
  <si>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</si>
  <si>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</si>
  <si>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</si>
  <si>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</si>
  <si>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</si>
  <si>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</si>
  <si>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</si>
  <si>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</si>
  <si>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</si>
  <si>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</si>
  <si>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</si>
  <si>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</si>
  <si>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</si>
  <si>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</si>
  <si>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</si>
  <si>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</si>
  <si>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</si>
  <si>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</si>
  <si>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</si>
  <si>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</si>
  <si>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</si>
  <si>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</si>
  <si>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</si>
  <si>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</si>
  <si>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</si>
  <si>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</si>
  <si>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</si>
  <si>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</si>
  <si>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</si>
  <si>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</si>
  <si>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</si>
  <si>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A2</t>
  </si>
  <si>
    <t>X</t>
  </si>
  <si>
    <t>Bồi dưỡng trình độ SP</t>
  </si>
  <si>
    <t>NVSP dành cho GV ĐH,CĐ</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</si>
  <si>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</si>
  <si>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</si>
  <si>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</si>
  <si>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</si>
  <si>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</si>
  <si>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</si>
  <si>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</si>
  <si>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</si>
  <si>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</si>
  <si>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</si>
  <si>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</si>
  <si>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</si>
  <si>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</si>
  <si>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</si>
  <si>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</si>
  <si>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</si>
  <si>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Huỳnh Thị Cẩm Hoa</t>
  </si>
  <si>
    <t>IC3</t>
  </si>
  <si>
    <t>NVSP dành cho giảng viên cao đẳng, đại học</t>
  </si>
  <si>
    <t>STT</t>
  </si>
  <si>
    <t>01/02/1984</t>
  </si>
  <si>
    <t>Trần Hồng Thảo</t>
  </si>
  <si>
    <t>04/03/1990</t>
  </si>
  <si>
    <t>01/09/2017</t>
  </si>
  <si>
    <t>B</t>
  </si>
  <si>
    <t>Trần Thị Ngọc Dung</t>
  </si>
  <si>
    <t>20/10/1985</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</si>
  <si>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</si>
  <si>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</si>
  <si>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</si>
  <si>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</si>
  <si>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</si>
  <si>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</si>
  <si>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</si>
  <si>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</si>
  <si>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</si>
  <si>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</si>
  <si>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</si>
  <si>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</si>
  <si>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</si>
  <si>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</si>
  <si>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</si>
  <si>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</si>
  <si>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</si>
  <si>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</si>
  <si>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</si>
  <si>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</si>
  <si>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</si>
  <si>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</si>
  <si>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</si>
  <si>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</si>
  <si>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</si>
  <si>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</si>
  <si>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</si>
  <si>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</si>
  <si>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</si>
  <si>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</si>
  <si>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</si>
  <si>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</si>
  <si>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</si>
  <si>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</si>
  <si>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</si>
  <si>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</si>
  <si>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</si>
  <si>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</si>
  <si>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</si>
  <si>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</si>
  <si>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</si>
  <si>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</si>
  <si>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</si>
  <si>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</si>
  <si>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</si>
  <si>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</si>
  <si>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</si>
  <si>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</si>
  <si>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</si>
  <si>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</si>
  <si>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</si>
  <si>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</si>
  <si>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</si>
  <si>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</si>
  <si>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</si>
  <si>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</si>
  <si>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</si>
  <si>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</si>
  <si>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</si>
  <si>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</si>
  <si>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</si>
  <si>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</si>
  <si>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</si>
  <si>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</si>
  <si>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</si>
  <si>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</si>
  <si>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</si>
  <si>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</si>
  <si>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</si>
  <si>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</si>
  <si>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</si>
  <si>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</si>
  <si>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</si>
  <si>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</si>
  <si>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</si>
  <si>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</si>
  <si>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</si>
  <si>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</si>
  <si>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</si>
  <si>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</si>
  <si>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</si>
  <si>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</si>
  <si>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</si>
  <si>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</si>
  <si>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</si>
  <si>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</si>
  <si>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</si>
  <si>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</si>
  <si>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</si>
  <si>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</si>
  <si>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</si>
  <si>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</si>
  <si>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</si>
  <si>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</si>
  <si>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</si>
  <si>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</si>
  <si>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</si>
  <si>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</si>
  <si>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</si>
  <si>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</si>
  <si>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</si>
  <si>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</si>
  <si>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</si>
  <si>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</si>
  <si>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</si>
  <si>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</si>
  <si>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</si>
  <si>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</si>
  <si>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</si>
  <si>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</si>
  <si>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</si>
  <si>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</si>
  <si>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</si>
  <si>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</si>
  <si>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</si>
  <si>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</si>
  <si>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Công nghệ kỹ thuật điện, điện tử</t>
  </si>
  <si>
    <t>Luật</t>
  </si>
  <si>
    <t>14/04/2017</t>
  </si>
  <si>
    <t>A</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</si>
  <si>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</si>
  <si>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</si>
  <si>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</si>
  <si>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</si>
  <si>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</si>
  <si>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</si>
  <si>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</si>
  <si>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</si>
  <si>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</si>
  <si>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</si>
  <si>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</si>
  <si>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</si>
  <si>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</si>
  <si>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</si>
  <si>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</si>
  <si>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</si>
  <si>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</si>
  <si>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</si>
  <si>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</si>
  <si>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</si>
  <si>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</si>
  <si>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</si>
  <si>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</si>
  <si>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</si>
  <si>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</si>
  <si>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</si>
  <si>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</si>
  <si>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</si>
  <si>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TT Điều hành &amp; Quản lý dữ liệu</t>
  </si>
  <si>
    <t>Ngôn ngữ học</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</si>
  <si>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</si>
  <si>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</si>
  <si>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</si>
  <si>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</si>
  <si>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</si>
  <si>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</si>
  <si>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</si>
  <si>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</si>
  <si>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</si>
  <si>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</si>
  <si>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</si>
  <si>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</si>
  <si>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</si>
  <si>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</si>
  <si>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</si>
  <si>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</si>
  <si>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</si>
  <si>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</si>
  <si>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</si>
  <si>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</si>
  <si>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</si>
  <si>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</si>
  <si>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</si>
  <si>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</si>
  <si>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</si>
  <si>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</si>
  <si>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</si>
  <si>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</si>
  <si>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</si>
  <si>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</si>
  <si>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</si>
  <si>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</si>
  <si>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</si>
  <si>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</si>
  <si>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</si>
  <si>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</si>
  <si>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</si>
  <si>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</si>
  <si>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</si>
  <si>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</si>
  <si>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</si>
  <si>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</si>
  <si>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</si>
  <si>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</si>
  <si>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</si>
  <si>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</si>
  <si>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</si>
  <si>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</si>
  <si>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</si>
  <si>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</si>
  <si>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</si>
  <si>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</si>
  <si>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</si>
  <si>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</si>
  <si>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</si>
  <si>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</si>
  <si>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</si>
  <si>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</si>
  <si>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</si>
  <si>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</si>
  <si>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</si>
  <si>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</si>
  <si>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</si>
  <si>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</si>
  <si>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</si>
  <si>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</si>
  <si>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</si>
  <si>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</si>
  <si>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</si>
  <si>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</si>
  <si>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</si>
  <si>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</si>
  <si>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</si>
  <si>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</si>
  <si>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</si>
  <si>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</si>
  <si>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</si>
  <si>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</si>
  <si>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</si>
  <si>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</si>
  <si>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</si>
  <si>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</si>
  <si>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</si>
  <si>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</si>
  <si>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</si>
  <si>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</si>
  <si>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</si>
  <si>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</si>
  <si>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</si>
  <si>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</si>
  <si>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</si>
  <si>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</si>
  <si>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</si>
  <si>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</si>
  <si>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</si>
  <si>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</si>
  <si>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</si>
  <si>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</si>
  <si>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</si>
  <si>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</si>
  <si>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</si>
  <si>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</si>
  <si>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</si>
  <si>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</si>
  <si>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</si>
  <si>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</si>
  <si>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</si>
  <si>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</si>
  <si>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</si>
  <si>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</si>
  <si>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</si>
  <si>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</si>
  <si>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</si>
  <si>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</si>
  <si>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</si>
  <si>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</si>
  <si>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</si>
  <si>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</si>
  <si>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</si>
  <si>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</si>
  <si>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</si>
  <si>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</si>
  <si>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</si>
  <si>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</si>
  <si>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</si>
  <si>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</si>
  <si>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</si>
  <si>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</si>
  <si>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</si>
  <si>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</si>
  <si>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</si>
  <si>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</si>
  <si>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</si>
  <si>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</si>
  <si>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</si>
  <si>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</si>
  <si>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</si>
  <si>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</si>
  <si>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</si>
  <si>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</si>
  <si>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</si>
  <si>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</si>
  <si>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</si>
  <si>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</si>
  <si>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</si>
  <si>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</si>
  <si>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</si>
  <si>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</si>
  <si>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</si>
  <si>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</si>
  <si>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</si>
  <si>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</si>
  <si>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</si>
  <si>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</si>
  <si>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</si>
  <si>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</si>
  <si>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</si>
  <si>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</si>
  <si>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</si>
  <si>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</si>
  <si>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</si>
  <si>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</si>
  <si>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</si>
  <si>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</si>
  <si>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</si>
  <si>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</si>
  <si>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</si>
  <si>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</si>
  <si>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</si>
  <si>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</si>
  <si>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</si>
  <si>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</si>
  <si>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</si>
  <si>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</si>
  <si>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</si>
  <si>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</si>
  <si>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</si>
  <si>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</si>
  <si>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</si>
  <si>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</si>
  <si>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</si>
  <si>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</si>
  <si>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</si>
  <si>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</si>
  <si>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</si>
  <si>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</si>
  <si>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</si>
  <si>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</si>
  <si>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</si>
  <si>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</si>
  <si>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</si>
  <si>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</si>
  <si>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</si>
  <si>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</si>
  <si>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</si>
  <si>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</si>
  <si>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</si>
  <si>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</si>
  <si>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</si>
  <si>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</si>
  <si>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</si>
  <si>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</si>
  <si>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</si>
  <si>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</si>
  <si>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</si>
  <si>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</si>
  <si>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</si>
  <si>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</si>
  <si>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</si>
  <si>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</si>
  <si>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</si>
  <si>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</si>
  <si>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</si>
  <si>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</si>
  <si>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</si>
  <si>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</si>
  <si>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</si>
  <si>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</si>
  <si>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</si>
  <si>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</si>
  <si>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</si>
  <si>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</si>
  <si>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</si>
  <si>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</si>
  <si>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</si>
  <si>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</si>
  <si>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</si>
  <si>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</si>
  <si>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</si>
  <si>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</si>
  <si>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</si>
  <si>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</si>
  <si>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</si>
  <si>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</si>
  <si>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</si>
  <si>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</si>
  <si>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</si>
  <si>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</si>
  <si>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</si>
  <si>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</si>
  <si>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</si>
  <si>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</si>
  <si>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</si>
  <si>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</si>
  <si>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</si>
  <si>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</si>
  <si>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</si>
  <si>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</si>
  <si>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</si>
  <si>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</si>
  <si>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</si>
  <si>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</si>
  <si>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</si>
  <si>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</si>
  <si>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</si>
  <si>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</si>
  <si>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</si>
  <si>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</si>
  <si>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</si>
  <si>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</si>
  <si>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</si>
  <si>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</si>
  <si>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</si>
  <si>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</si>
  <si>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</si>
  <si>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</si>
  <si>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</si>
  <si>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</si>
  <si>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</si>
  <si>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</si>
  <si>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</si>
  <si>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</si>
  <si>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</si>
  <si>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</si>
  <si>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</si>
  <si>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</si>
  <si>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</si>
  <si>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</si>
  <si>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</si>
  <si>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</si>
  <si>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</si>
  <si>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</si>
  <si>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</si>
  <si>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</si>
  <si>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</si>
  <si>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</si>
  <si>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</si>
  <si>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</si>
  <si>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</si>
  <si>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</si>
  <si>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</si>
  <si>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</si>
  <si>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</si>
  <si>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</si>
  <si>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</si>
  <si>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</si>
  <si>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</si>
  <si>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</si>
  <si>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</si>
  <si>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</si>
  <si>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</si>
  <si>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</si>
  <si>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</si>
  <si>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</si>
  <si>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</si>
  <si>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</si>
  <si>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</si>
  <si>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</si>
  <si>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</si>
  <si>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</si>
  <si>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</si>
  <si>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</si>
  <si>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</si>
  <si>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</si>
  <si>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</si>
  <si>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</si>
  <si>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</si>
  <si>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</si>
  <si>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</si>
  <si>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</si>
  <si>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</si>
  <si>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</si>
  <si>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</si>
  <si>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</si>
  <si>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</si>
  <si>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</si>
  <si>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</si>
  <si>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</si>
  <si>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</si>
  <si>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</si>
  <si>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</si>
  <si>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</si>
  <si>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</si>
  <si>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</si>
  <si>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</si>
  <si>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</si>
  <si>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</si>
  <si>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</si>
  <si>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</si>
  <si>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</si>
  <si>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</si>
  <si>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</si>
  <si>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</si>
  <si>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</si>
  <si>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</si>
  <si>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</si>
  <si>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</si>
  <si>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</si>
  <si>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</si>
  <si>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</si>
  <si>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</si>
  <si>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</si>
  <si>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</si>
  <si>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</si>
  <si>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</si>
  <si>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</si>
  <si>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</si>
  <si>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</si>
  <si>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</si>
  <si>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</si>
  <si>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</si>
  <si>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</si>
  <si>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</si>
  <si>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</si>
  <si>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</si>
  <si>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</si>
  <si>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</si>
  <si>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</si>
  <si>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</si>
  <si>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</si>
  <si>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</si>
  <si>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</si>
  <si>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</si>
  <si>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</si>
  <si>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</si>
  <si>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</si>
  <si>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</si>
  <si>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</si>
  <si>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</si>
  <si>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</si>
  <si>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</si>
  <si>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</si>
  <si>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</si>
  <si>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</si>
  <si>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</si>
  <si>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</si>
  <si>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</si>
  <si>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</si>
  <si>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</si>
  <si>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</si>
  <si>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</si>
  <si>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</si>
  <si>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</si>
  <si>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</si>
  <si>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</si>
  <si>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</si>
  <si>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</si>
  <si>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</si>
  <si>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</si>
  <si>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</si>
  <si>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</si>
  <si>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</si>
  <si>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</si>
  <si>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</si>
  <si>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</si>
  <si>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</si>
  <si>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</si>
  <si>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</si>
  <si>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</si>
  <si>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</si>
  <si>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</si>
  <si>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</si>
  <si>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</si>
  <si>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</si>
  <si>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</si>
  <si>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</si>
  <si>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</si>
  <si>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</si>
  <si>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</si>
  <si>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</si>
  <si>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</si>
  <si>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</si>
  <si>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</si>
  <si>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</si>
  <si>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</si>
  <si>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</si>
  <si>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</si>
  <si>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</si>
  <si>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</si>
  <si>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</si>
  <si>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</si>
  <si>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</si>
  <si>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</si>
  <si>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</si>
  <si>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</si>
  <si>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</si>
  <si>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</si>
  <si>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</si>
  <si>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</si>
  <si>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</si>
  <si>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</si>
  <si>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</si>
  <si>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</si>
  <si>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</si>
  <si>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</si>
  <si>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</si>
  <si>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</si>
  <si>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</si>
  <si>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</si>
  <si>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</si>
  <si>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</si>
  <si>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</si>
  <si>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</si>
  <si>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</si>
  <si>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</si>
  <si>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</si>
  <si>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</si>
  <si>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</si>
  <si>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</si>
  <si>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</si>
  <si>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</si>
  <si>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</si>
  <si>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</si>
  <si>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</si>
  <si>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</si>
  <si>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</si>
  <si>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</si>
  <si>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</si>
  <si>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</si>
  <si>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</si>
  <si>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</si>
  <si>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</si>
  <si>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</si>
  <si>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</si>
  <si>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</si>
  <si>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</si>
  <si>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</si>
  <si>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</si>
  <si>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</si>
  <si>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</si>
  <si>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</si>
  <si>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</si>
  <si>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</si>
  <si>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</si>
  <si>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</si>
  <si>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</si>
  <si>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</si>
  <si>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</si>
  <si>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</si>
  <si>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</si>
  <si>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</si>
  <si>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</si>
  <si>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</si>
  <si>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</si>
  <si>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</si>
  <si>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</si>
  <si>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</si>
  <si>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</si>
  <si>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</si>
  <si>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</si>
  <si>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</si>
  <si>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</si>
  <si>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</si>
  <si>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</si>
  <si>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</si>
  <si>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</si>
  <si>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</si>
  <si>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</si>
  <si>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</si>
  <si>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</si>
  <si>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</si>
  <si>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</si>
  <si>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</si>
  <si>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</si>
  <si>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</si>
  <si>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</si>
  <si>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</si>
  <si>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</si>
  <si>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</si>
  <si>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</si>
  <si>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</si>
  <si>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</si>
  <si>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</si>
  <si>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</si>
  <si>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</si>
  <si>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</si>
  <si>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</si>
  <si>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</si>
  <si>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</si>
  <si>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</si>
  <si>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</si>
  <si>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</si>
  <si>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</si>
  <si>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</si>
  <si>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</si>
  <si>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</si>
  <si>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</si>
  <si>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</si>
  <si>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</si>
  <si>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</si>
  <si>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</si>
  <si>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</si>
  <si>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</si>
  <si>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</si>
  <si>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</si>
  <si>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</si>
  <si>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</si>
  <si>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</si>
  <si>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</si>
  <si>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</si>
  <si>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</si>
  <si>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</si>
  <si>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</si>
  <si>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</si>
  <si>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</si>
  <si>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</si>
  <si>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</si>
  <si>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</si>
  <si>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</si>
  <si>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</si>
  <si>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</si>
  <si>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</si>
  <si>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</si>
  <si>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</si>
  <si>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</si>
  <si>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</si>
  <si>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</si>
  <si>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</si>
  <si>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</si>
  <si>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</si>
  <si>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</si>
  <si>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</si>
  <si>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</si>
  <si>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</si>
  <si>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</si>
  <si>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</si>
  <si>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</si>
  <si>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</si>
  <si>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</si>
  <si>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</si>
  <si>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</si>
  <si>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</si>
  <si>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</si>
  <si>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</si>
  <si>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</si>
  <si>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</si>
  <si>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</si>
  <si>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</si>
  <si>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</si>
  <si>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</si>
  <si>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</si>
  <si>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</si>
  <si>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</si>
  <si>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</si>
  <si>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</si>
  <si>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</si>
  <si>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</si>
  <si>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</si>
  <si>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</si>
  <si>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</si>
  <si>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</si>
  <si>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</si>
  <si>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</si>
  <si>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</si>
  <si>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</si>
  <si>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</si>
  <si>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</si>
  <si>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</si>
  <si>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</si>
  <si>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</si>
  <si>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</si>
  <si>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</si>
  <si>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</si>
  <si>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</si>
  <si>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</si>
  <si>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</si>
  <si>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</si>
  <si>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</si>
  <si>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</si>
  <si>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</si>
  <si>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</si>
  <si>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</si>
  <si>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</si>
  <si>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</si>
  <si>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</si>
  <si>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</si>
  <si>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</si>
  <si>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</si>
  <si>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</si>
  <si>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</si>
  <si>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</si>
  <si>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</si>
  <si>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</si>
  <si>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</si>
  <si>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</si>
  <si>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</si>
  <si>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</si>
  <si>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</si>
  <si>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</si>
  <si>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</si>
  <si>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</si>
  <si>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</si>
  <si>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</si>
  <si>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</si>
  <si>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</si>
  <si>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</si>
  <si>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</si>
  <si>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</si>
  <si>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</si>
  <si>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</si>
  <si>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</si>
  <si>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</si>
  <si>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</si>
  <si>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</si>
  <si>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</si>
  <si>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</si>
  <si>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</si>
  <si>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</si>
  <si>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</si>
  <si>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</si>
  <si>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</si>
  <si>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</si>
  <si>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</si>
  <si>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</si>
  <si>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</si>
  <si>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</si>
  <si>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</si>
  <si>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</si>
  <si>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</si>
  <si>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</si>
  <si>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</si>
  <si>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</si>
  <si>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</si>
  <si>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</si>
  <si>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</si>
  <si>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</si>
  <si>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</si>
  <si>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</si>
  <si>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</si>
  <si>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</si>
  <si>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</si>
  <si>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</si>
  <si>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</si>
  <si>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</si>
  <si>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</si>
  <si>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</si>
  <si>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</si>
  <si>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</si>
  <si>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</si>
  <si>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</si>
  <si>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</si>
  <si>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</si>
  <si>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</si>
  <si>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</si>
  <si>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</si>
  <si>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</si>
  <si>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</si>
  <si>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</si>
  <si>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</si>
  <si>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</si>
  <si>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</si>
  <si>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</si>
  <si>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</si>
  <si>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</si>
  <si>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</si>
  <si>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</si>
  <si>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</si>
  <si>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</si>
  <si>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</si>
  <si>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</si>
  <si>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</si>
  <si>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</si>
  <si>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</si>
  <si>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</si>
  <si>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</si>
  <si>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</si>
  <si>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</si>
  <si>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</si>
  <si>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</si>
  <si>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</si>
  <si>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</si>
  <si>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</si>
  <si>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</si>
  <si>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</si>
  <si>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</si>
  <si>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</si>
  <si>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</si>
  <si>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</si>
  <si>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</si>
  <si>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</si>
  <si>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</si>
  <si>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</si>
  <si>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</si>
  <si>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</si>
  <si>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</si>
  <si>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</si>
  <si>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</si>
  <si>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</si>
  <si>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</si>
  <si>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</si>
  <si>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</si>
  <si>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</si>
  <si>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</si>
  <si>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</si>
  <si>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</si>
  <si>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</si>
  <si>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</si>
  <si>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</si>
  <si>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</si>
  <si>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</si>
  <si>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</si>
  <si>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</si>
  <si>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</si>
  <si>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</si>
  <si>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</si>
  <si>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</si>
  <si>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</si>
  <si>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</si>
  <si>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</si>
  <si>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</si>
  <si>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</si>
  <si>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</si>
  <si>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</si>
  <si>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</si>
  <si>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</si>
  <si>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</si>
  <si>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</si>
  <si>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</si>
  <si>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</si>
  <si>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</si>
  <si>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</si>
  <si>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</si>
  <si>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</si>
  <si>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</si>
  <si>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</si>
  <si>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</si>
  <si>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</si>
  <si>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</si>
  <si>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</si>
  <si>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</si>
  <si>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</si>
  <si>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</si>
  <si>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</si>
  <si>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</si>
  <si>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</si>
  <si>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</si>
  <si>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</si>
  <si>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</si>
  <si>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</si>
  <si>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</si>
  <si>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</si>
  <si>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</si>
  <si>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</si>
  <si>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</si>
  <si>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</si>
  <si>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</si>
  <si>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</si>
  <si>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</si>
  <si>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</si>
  <si>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</si>
  <si>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</si>
  <si>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</si>
  <si>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</si>
  <si>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</si>
  <si>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</si>
  <si>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</si>
  <si>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</si>
  <si>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</si>
  <si>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</si>
  <si>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</si>
  <si>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</si>
  <si>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</si>
  <si>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</si>
  <si>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</si>
  <si>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</si>
  <si>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</si>
  <si>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</si>
  <si>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</si>
  <si>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</si>
  <si>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</si>
  <si>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</si>
  <si>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</si>
  <si>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</si>
  <si>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</si>
  <si>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</si>
  <si>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</si>
  <si>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</si>
  <si>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</si>
  <si>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</si>
  <si>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</si>
  <si>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</si>
  <si>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</si>
  <si>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</si>
  <si>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</si>
  <si>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</si>
  <si>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</si>
  <si>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</si>
  <si>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</si>
  <si>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</si>
  <si>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</si>
  <si>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</si>
  <si>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</si>
  <si>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</si>
  <si>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</si>
  <si>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</si>
  <si>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</si>
  <si>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</si>
  <si>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</si>
  <si>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</si>
  <si>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</si>
  <si>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</si>
  <si>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</si>
  <si>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</si>
  <si>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</si>
  <si>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</si>
  <si>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</si>
  <si>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</si>
  <si>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</si>
  <si>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</si>
  <si>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</si>
  <si>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</si>
  <si>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</si>
  <si>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</si>
  <si>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</si>
  <si>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</si>
  <si>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</si>
  <si>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</si>
  <si>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</si>
  <si>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</si>
  <si>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</si>
  <si>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</si>
  <si>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</si>
  <si>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</si>
  <si>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</si>
  <si>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</si>
  <si>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</si>
  <si>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</si>
  <si>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</si>
  <si>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</si>
  <si>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</si>
  <si>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</si>
  <si>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</si>
  <si>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</si>
  <si>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</si>
  <si>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</si>
  <si>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</si>
  <si>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</si>
  <si>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</si>
  <si>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</si>
  <si>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</si>
  <si>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</si>
  <si>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</si>
  <si>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</si>
  <si>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</si>
  <si>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</si>
  <si>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</si>
  <si>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</si>
  <si>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</si>
  <si>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</si>
  <si>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</si>
  <si>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</si>
  <si>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</si>
  <si>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</si>
  <si>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</si>
  <si>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</si>
  <si>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</si>
  <si>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</si>
  <si>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</si>
  <si>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</si>
  <si>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</si>
  <si>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</si>
  <si>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</si>
  <si>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</si>
  <si>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</si>
  <si>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</si>
  <si>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</si>
  <si>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</si>
  <si>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</si>
  <si>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</si>
  <si>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</si>
  <si>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</si>
  <si>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</si>
  <si>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</si>
  <si>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</si>
  <si>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</si>
  <si>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</si>
  <si>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</si>
  <si>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</si>
  <si>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</si>
  <si>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</si>
  <si>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</si>
  <si>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</si>
  <si>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</si>
  <si>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</si>
  <si>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</si>
  <si>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</si>
  <si>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</si>
  <si>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</si>
  <si>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</si>
  <si>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</si>
  <si>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</si>
  <si>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</si>
  <si>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</si>
  <si>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</si>
  <si>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</si>
  <si>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</si>
  <si>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</si>
  <si>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</si>
  <si>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</si>
  <si>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</si>
  <si>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</si>
  <si>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</si>
  <si>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</si>
  <si>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</si>
  <si>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</si>
  <si>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</si>
  <si>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</si>
  <si>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</si>
  <si>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</si>
  <si>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</si>
  <si>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</si>
  <si>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</si>
  <si>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</si>
  <si>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</si>
  <si>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</si>
  <si>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</si>
  <si>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</si>
  <si>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</si>
  <si>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</si>
  <si>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</si>
  <si>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</si>
  <si>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</si>
  <si>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</si>
  <si>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</si>
  <si>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</si>
  <si>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</si>
  <si>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</si>
  <si>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</si>
  <si>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</si>
  <si>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</si>
  <si>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</si>
  <si>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</si>
  <si>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</si>
  <si>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</si>
  <si>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</si>
  <si>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</si>
  <si>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</si>
  <si>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</si>
  <si>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</si>
  <si>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</si>
  <si>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</si>
  <si>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</si>
  <si>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</si>
  <si>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</si>
  <si>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</si>
  <si>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</si>
  <si>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</si>
  <si>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</si>
  <si>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</si>
  <si>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</si>
  <si>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</si>
  <si>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</si>
  <si>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</si>
  <si>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</si>
  <si>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</si>
  <si>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</si>
  <si>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</si>
  <si>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</si>
  <si>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</si>
  <si>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</si>
  <si>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</si>
  <si>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</si>
  <si>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</si>
  <si>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</si>
  <si>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</si>
  <si>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</si>
  <si>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</si>
  <si>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</si>
  <si>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</si>
  <si>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</si>
  <si>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</si>
  <si>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</si>
  <si>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</si>
  <si>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</si>
  <si>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</si>
  <si>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</si>
  <si>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</si>
  <si>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</si>
  <si>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</si>
  <si>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</si>
  <si>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</si>
  <si>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</si>
  <si>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</si>
  <si>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</si>
  <si>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</si>
  <si>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</si>
  <si>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</si>
  <si>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</si>
  <si>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</si>
  <si>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</si>
  <si>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</si>
  <si>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</si>
  <si>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</si>
  <si>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</si>
  <si>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</si>
  <si>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</si>
  <si>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</si>
  <si>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</si>
  <si>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</si>
  <si>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</si>
  <si>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</si>
  <si>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</si>
  <si>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</si>
  <si>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</si>
  <si>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</si>
  <si>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</si>
  <si>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</si>
  <si>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</si>
  <si>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</si>
  <si>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</si>
  <si>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</si>
  <si>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</si>
  <si>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</si>
  <si>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</si>
  <si>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</si>
  <si>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</si>
  <si>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</si>
  <si>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</si>
  <si>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</si>
  <si>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</si>
  <si>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</si>
  <si>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</si>
  <si>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</si>
  <si>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</si>
  <si>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</si>
  <si>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</si>
  <si>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</si>
  <si>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</si>
  <si>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</si>
  <si>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</si>
  <si>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</si>
  <si>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</si>
  <si>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</si>
  <si>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</si>
  <si>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</si>
  <si>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</si>
  <si>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</si>
  <si>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</si>
  <si>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</si>
  <si>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</si>
  <si>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</si>
  <si>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</si>
  <si>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</si>
  <si>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</si>
  <si>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</si>
  <si>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</si>
  <si>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</si>
  <si>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</si>
  <si>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</si>
  <si>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</si>
  <si>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</si>
  <si>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</si>
  <si>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</si>
  <si>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</si>
  <si>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</si>
  <si>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</si>
  <si>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</si>
  <si>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</si>
  <si>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</si>
  <si>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</si>
  <si>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</si>
  <si>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</si>
  <si>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</si>
  <si>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</si>
  <si>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</si>
  <si>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</si>
  <si>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</si>
  <si>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</si>
  <si>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</si>
  <si>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</si>
  <si>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</si>
  <si>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</si>
  <si>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</si>
  <si>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</si>
  <si>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</si>
  <si>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</si>
  <si>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</si>
  <si>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</si>
  <si>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</si>
  <si>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</si>
  <si>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</si>
  <si>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</si>
  <si>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</si>
  <si>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</si>
  <si>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</si>
  <si>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</si>
  <si>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</si>
  <si>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</si>
  <si>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</si>
  <si>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</si>
  <si>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</si>
  <si>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</si>
  <si>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</si>
  <si>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</si>
  <si>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</si>
  <si>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</si>
  <si>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</si>
  <si>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</si>
  <si>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</si>
  <si>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</si>
  <si>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</si>
  <si>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</si>
  <si>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</si>
  <si>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</si>
  <si>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</si>
  <si>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</si>
  <si>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</si>
  <si>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</si>
  <si>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</si>
  <si>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</si>
  <si>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</si>
  <si>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</si>
  <si>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</si>
  <si>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</si>
  <si>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</si>
  <si>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</si>
  <si>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</si>
  <si>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</si>
  <si>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</si>
  <si>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</si>
  <si>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</si>
  <si>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</si>
  <si>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</si>
  <si>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</si>
  <si>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</si>
  <si>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</si>
  <si>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</si>
  <si>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</si>
  <si>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</si>
  <si>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</si>
  <si>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</si>
  <si>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</si>
  <si>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</si>
  <si>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</si>
  <si>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</si>
  <si>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</si>
  <si>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</si>
  <si>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</si>
  <si>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</si>
  <si>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</si>
  <si>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</si>
  <si>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</si>
  <si>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</si>
  <si>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</si>
  <si>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</si>
  <si>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</si>
  <si>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</si>
  <si>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</si>
  <si>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</si>
  <si>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</si>
  <si>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</si>
  <si>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</si>
  <si>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</si>
  <si>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</si>
  <si>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</si>
  <si>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</si>
  <si>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</si>
  <si>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</si>
  <si>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</si>
  <si>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</si>
  <si>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</si>
  <si>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</si>
  <si>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</si>
  <si>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</si>
  <si>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</si>
  <si>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</si>
  <si>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</si>
  <si>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</si>
  <si>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</si>
  <si>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</si>
  <si>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</si>
  <si>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</si>
  <si>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</si>
  <si>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</si>
  <si>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</si>
  <si>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</si>
  <si>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</si>
  <si>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</si>
  <si>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</si>
  <si>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</si>
  <si>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</si>
  <si>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</si>
  <si>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</si>
  <si>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</si>
  <si>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</si>
  <si>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</si>
  <si>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</si>
  <si>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</si>
  <si>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</si>
  <si>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</si>
  <si>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</si>
  <si>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</si>
  <si>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</si>
  <si>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</si>
  <si>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</si>
  <si>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</si>
  <si>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</si>
  <si>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</si>
  <si>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</si>
  <si>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</si>
  <si>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</si>
  <si>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</si>
  <si>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</si>
  <si>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</si>
  <si>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</si>
  <si>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</si>
  <si>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</si>
  <si>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</si>
  <si>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</si>
  <si>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</si>
  <si>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</si>
  <si>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</si>
  <si>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</si>
  <si>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</si>
  <si>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</si>
  <si>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</si>
  <si>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</si>
  <si>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</si>
  <si>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</si>
  <si>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</si>
  <si>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</si>
  <si>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</si>
  <si>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</si>
  <si>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</si>
  <si>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</si>
  <si>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</si>
  <si>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</si>
  <si>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</si>
  <si>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</si>
  <si>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</si>
  <si>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</si>
  <si>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</si>
  <si>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</si>
  <si>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</si>
  <si>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</si>
  <si>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</si>
  <si>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</si>
  <si>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</si>
  <si>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</si>
  <si>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</si>
  <si>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 Địa lý
- Hành chính</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</si>
  <si>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</si>
  <si>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</si>
  <si>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</si>
  <si>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</si>
  <si>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</si>
  <si>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</si>
  <si>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</si>
  <si>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</si>
  <si>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</si>
  <si>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</si>
  <si>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</si>
  <si>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</si>
  <si>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</si>
  <si>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</si>
  <si>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</si>
  <si>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</si>
  <si>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</si>
  <si>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</si>
  <si>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</si>
  <si>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</si>
  <si>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</si>
  <si>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</si>
  <si>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</si>
  <si>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</si>
  <si>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</si>
  <si>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</si>
  <si>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</si>
  <si>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</si>
  <si>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</si>
  <si>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</si>
  <si>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</si>
  <si>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</si>
  <si>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</si>
  <si>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</si>
  <si>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</si>
  <si>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</si>
  <si>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</si>
  <si>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</si>
  <si>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</si>
  <si>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</si>
  <si>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</si>
  <si>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</si>
  <si>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</si>
  <si>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</si>
  <si>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</si>
  <si>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</si>
  <si>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</si>
  <si>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</si>
  <si>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</si>
  <si>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</si>
  <si>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</si>
  <si>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</si>
  <si>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</si>
  <si>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</si>
  <si>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</si>
  <si>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</si>
  <si>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</si>
  <si>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</si>
  <si>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</si>
  <si>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</si>
  <si>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</si>
  <si>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</si>
  <si>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</si>
  <si>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</si>
  <si>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</si>
  <si>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</si>
  <si>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UD CNTT CB</t>
  </si>
  <si>
    <t>SP dạy nghề trình độ TC, CĐ</t>
  </si>
  <si>
    <t>01/12/2018</t>
  </si>
  <si>
    <t>TOEFL 467</t>
  </si>
  <si>
    <t>BD kỹ năng và nghiệp vụ QL GDNN</t>
  </si>
  <si>
    <t>01/01/2019</t>
  </si>
  <si>
    <t>Trưởng bộ môn Quản trị kinh doanh</t>
  </si>
  <si>
    <t>Trưởng bộ môn Kế toán - Tài chính</t>
  </si>
  <si>
    <t>Trưởng bộ môn Cơ sở ngành</t>
  </si>
  <si>
    <t>Trưởng bộ môn Điện ô tô</t>
  </si>
  <si>
    <t xml:space="preserve">- A
- TH UDCB
</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</si>
  <si>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</si>
  <si>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</si>
  <si>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</si>
  <si>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</si>
  <si>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</si>
  <si>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</si>
  <si>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</si>
  <si>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</si>
  <si>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</si>
  <si>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</si>
  <si>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</si>
  <si>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</si>
  <si>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</si>
  <si>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</si>
  <si>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Tin học UDCB</t>
  </si>
  <si>
    <t>Số chứng mình nhân dân</t>
  </si>
  <si>
    <t>Dân tộc</t>
  </si>
  <si>
    <t>Tôn giáo</t>
  </si>
  <si>
    <t>Nơi ở hiện nay</t>
  </si>
  <si>
    <t>Số sổ bảo hiểm xã hội</t>
  </si>
  <si>
    <t>Ngày hợp đồng</t>
  </si>
  <si>
    <t>Ngày vào đảng chính thức</t>
  </si>
  <si>
    <t>Nơi đào tạo</t>
  </si>
  <si>
    <t>Năm tốt nghiệp</t>
  </si>
  <si>
    <t>Ngoại ngữ</t>
  </si>
  <si>
    <t>Trình độ ngoại ngữ</t>
  </si>
  <si>
    <t>01/05/2018</t>
  </si>
  <si>
    <t>UD CNTT cơ bản</t>
  </si>
  <si>
    <t>Bồi dưỡng ngạch chuyên viên</t>
  </si>
  <si>
    <t>CC Bồi dưỡng ngạch chuyên viên</t>
  </si>
  <si>
    <t>079085003003</t>
  </si>
  <si>
    <t>Củ Chi, TPHCM</t>
  </si>
  <si>
    <t>Trường ĐH Kinh tế TPHCM</t>
  </si>
  <si>
    <t>Trường ĐHSP KT TPHCM</t>
  </si>
  <si>
    <t>01/02/2019</t>
  </si>
  <si>
    <t>Trường ĐH Duy Tân</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</si>
  <si>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</si>
  <si>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</si>
  <si>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</si>
  <si>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</si>
  <si>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</si>
  <si>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</si>
  <si>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</si>
  <si>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</si>
  <si>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</si>
  <si>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</si>
  <si>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</si>
  <si>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</si>
  <si>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</si>
  <si>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kiêm chức</t>
  </si>
  <si>
    <t>GV</t>
  </si>
  <si>
    <t>- Bồi dưỡng ngạch chuyên viên</t>
  </si>
  <si>
    <t>- LL Dạy học ĐH
- Bồi dưỡng kế toán trưởng</t>
  </si>
  <si>
    <t>Bồi dưỡng ngạch kế toán viên</t>
  </si>
  <si>
    <t>Bồi dưỡng Cán bộ Văn thư hành chính</t>
  </si>
  <si>
    <t>Thái Thị My Sa</t>
  </si>
  <si>
    <t>- NVSP dành cho GV CĐ, ĐH
- Kỹ năng nghề bậc 3/7</t>
  </si>
  <si>
    <t>Kỹ năng nghề bậc 3/7</t>
  </si>
  <si>
    <t>- Bồi dưỡng ngạch chuyên viên
- NVSP dành cho GV CĐ, ĐH</t>
  </si>
  <si>
    <t>Bồi dưỡng nghiệp vụ hành chính văn phòng trong nhà trường</t>
  </si>
  <si>
    <t>Chứng chỉ nghề bậc 3/7</t>
  </si>
  <si>
    <t>Toefl ITP 467</t>
  </si>
  <si>
    <t>SP dạy nghề</t>
  </si>
  <si>
    <t>Toefl ITP 513</t>
  </si>
  <si>
    <t>TOEFL ITP 450</t>
  </si>
  <si>
    <t>SP Bậc 2</t>
  </si>
  <si>
    <t>Tiếng Pháp B1</t>
  </si>
  <si>
    <t>- SP Bậc 2
- NVSP dành cho GV CĐ, ĐH</t>
  </si>
  <si>
    <t>- Chứng chỉ nghề bậc 3/7</t>
  </si>
  <si>
    <t>- NVSP
- CC Sư phạm dạy nghề</t>
  </si>
  <si>
    <t>Nghiệp vụ sư phạm dành cho giảng viên</t>
  </si>
  <si>
    <t>- SP Bậc 2</t>
  </si>
  <si>
    <t>Giáo viên dạy nghề</t>
  </si>
  <si>
    <t>IELTS 5.0</t>
  </si>
  <si>
    <t>Toeic 540</t>
  </si>
  <si>
    <t>TOEFL 450</t>
  </si>
  <si>
    <t>TOEFL
ITP 453</t>
  </si>
  <si>
    <t xml:space="preserve">SP Bậc 2 </t>
  </si>
  <si>
    <t>TOEFL
ITP 483</t>
  </si>
  <si>
    <t>Toeic 510</t>
  </si>
  <si>
    <t xml:space="preserve">Bồi dưỡng nghiệp vụ hành chính văn phòng </t>
  </si>
  <si>
    <t>079084013225</t>
  </si>
  <si>
    <t>09/01/2019</t>
  </si>
  <si>
    <t>Cục Cảnh sát QLHC về TTXH</t>
  </si>
  <si>
    <t>Chứng chỉ bồi dưỡng nghiệp vụ</t>
  </si>
  <si>
    <t>Tổ trưởng Tổ Dịch vụ - Môi trường</t>
  </si>
  <si>
    <t>01/01/2018</t>
  </si>
  <si>
    <t>01/01/2003</t>
  </si>
  <si>
    <t>Hợp đồng NĐ 68</t>
  </si>
  <si>
    <t>Không</t>
  </si>
  <si>
    <t>09/02/2016</t>
  </si>
  <si>
    <t>01/05/2019</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</si>
  <si>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</si>
  <si>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</si>
  <si>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</si>
  <si>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</si>
  <si>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</si>
  <si>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</si>
  <si>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</si>
  <si>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</si>
  <si>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</si>
  <si>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</si>
  <si>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</si>
  <si>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</si>
  <si>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</si>
  <si>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</si>
  <si>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</si>
  <si>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</si>
  <si>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</si>
  <si>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</si>
  <si>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</si>
  <si>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</si>
  <si>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</si>
  <si>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</si>
  <si>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</si>
  <si>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</si>
  <si>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</si>
  <si>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</si>
  <si>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</si>
  <si>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</si>
  <si>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</si>
  <si>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</si>
  <si>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</si>
  <si>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</si>
  <si>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</si>
  <si>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</si>
  <si>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</si>
  <si>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</si>
  <si>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</si>
  <si>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</si>
  <si>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</si>
  <si>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</si>
  <si>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</si>
  <si>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</si>
  <si>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</si>
  <si>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</si>
  <si>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</si>
  <si>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</si>
  <si>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</si>
  <si>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</si>
  <si>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</si>
  <si>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</si>
  <si>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</si>
  <si>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</si>
  <si>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</si>
  <si>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</si>
  <si>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</si>
  <si>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</si>
  <si>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</si>
  <si>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</si>
  <si>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</si>
  <si>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</si>
  <si>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</si>
  <si>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</si>
  <si>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</si>
  <si>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</si>
  <si>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</si>
  <si>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</si>
  <si>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</si>
  <si>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</si>
  <si>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</si>
  <si>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</si>
  <si>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</si>
  <si>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</si>
  <si>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</si>
  <si>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</si>
  <si>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</si>
  <si>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</si>
  <si>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</si>
  <si>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</si>
  <si>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</si>
  <si>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</si>
  <si>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</si>
  <si>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</si>
  <si>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</si>
  <si>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</si>
  <si>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</si>
  <si>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</si>
  <si>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</si>
  <si>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</si>
  <si>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</si>
  <si>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</si>
  <si>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</si>
  <si>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</si>
  <si>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</si>
  <si>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</si>
  <si>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</si>
  <si>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</si>
  <si>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</si>
  <si>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</si>
  <si>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</si>
  <si>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</si>
  <si>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</si>
  <si>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</si>
  <si>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</si>
  <si>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</si>
  <si>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</si>
  <si>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</si>
  <si>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Phụ trách Tổ bộ môn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</si>
  <si>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</si>
  <si>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</si>
  <si>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</si>
  <si>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</si>
  <si>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</si>
  <si>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</si>
  <si>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</si>
  <si>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</si>
  <si>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</si>
  <si>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</si>
  <si>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</si>
  <si>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</si>
  <si>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</si>
  <si>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</si>
  <si>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</si>
  <si>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</si>
  <si>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</si>
  <si>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</si>
  <si>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</si>
  <si>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</si>
  <si>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</si>
  <si>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</si>
  <si>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</si>
  <si>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</si>
  <si>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</si>
  <si>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</si>
  <si>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</si>
  <si>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</si>
  <si>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</si>
  <si>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B (2019)</t>
  </si>
  <si>
    <t>Trình độ A (2011)</t>
  </si>
  <si>
    <t>Trình độ A (2015)</t>
  </si>
  <si>
    <r>
      <t xml:space="preserve">- B
</t>
    </r>
    <r>
      <rPr>
        <sz val="12"/>
        <color rgb="FFFF0000"/>
        <rFont val="Times New Roman"/>
        <family val="1"/>
      </rPr>
      <t>- B (2019)</t>
    </r>
  </si>
  <si>
    <t>- Kỹ thuật viên
- Trình độ B</t>
  </si>
  <si>
    <t>Toeic 420</t>
  </si>
  <si>
    <t>Chứng chỉ khác</t>
  </si>
  <si>
    <t>- Công nghệ môi trường
- QLNN (ngành Hành chính học)</t>
  </si>
  <si>
    <t>- Đại học
- Đại học</t>
  </si>
  <si>
    <t>Bồi dưỡng ngạch Cán sự</t>
  </si>
  <si>
    <t>048074000185</t>
  </si>
  <si>
    <t>22/05/2019</t>
  </si>
  <si>
    <t>Cục cảnh sát QLHC về TTXH</t>
  </si>
  <si>
    <t>NVSP cho GV ĐH, CĐ</t>
  </si>
  <si>
    <t>10/06/2019</t>
  </si>
  <si>
    <t>- Địa lý Du lịch
- QLNN (ngành Hành chính học)</t>
  </si>
  <si>
    <t>Lý luận dạy học và giáo dục</t>
  </si>
  <si>
    <t xml:space="preserve">- Trưởng Bộ môn
- Phó Trưởng Khoa </t>
  </si>
  <si>
    <t>- 01/09/2015
- 10/06/2019</t>
  </si>
  <si>
    <t>Bồi dưỡng ngạch Chuyên viên</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</si>
  <si>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</si>
  <si>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</si>
  <si>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</si>
  <si>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</si>
  <si>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</si>
  <si>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</si>
  <si>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</si>
  <si>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</si>
  <si>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</si>
  <si>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</si>
  <si>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</si>
  <si>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</si>
  <si>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</si>
  <si>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</si>
  <si>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</si>
  <si>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</si>
  <si>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</si>
  <si>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</si>
  <si>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</si>
  <si>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</si>
  <si>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</si>
  <si>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</si>
  <si>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</si>
  <si>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</si>
  <si>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</si>
  <si>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</si>
  <si>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</si>
  <si>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</si>
  <si>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</si>
  <si>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</si>
  <si>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</si>
  <si>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</si>
  <si>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</si>
  <si>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</si>
  <si>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</si>
  <si>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</si>
  <si>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</si>
  <si>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</si>
  <si>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</si>
  <si>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</si>
  <si>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</si>
  <si>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</si>
  <si>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</si>
  <si>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</si>
  <si>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</si>
  <si>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</si>
  <si>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</si>
  <si>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</si>
  <si>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</si>
  <si>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</si>
  <si>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</si>
  <si>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</si>
  <si>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</si>
  <si>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</si>
  <si>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</si>
  <si>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</si>
  <si>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</si>
  <si>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</si>
  <si>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</si>
  <si>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</si>
  <si>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</si>
  <si>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</si>
  <si>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</si>
  <si>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</si>
  <si>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</si>
  <si>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</si>
  <si>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</si>
  <si>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</si>
  <si>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</si>
  <si>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</si>
  <si>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</si>
  <si>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</si>
  <si>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</si>
  <si>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</si>
  <si>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</si>
  <si>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</si>
  <si>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</si>
  <si>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</si>
  <si>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</si>
  <si>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</si>
  <si>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</si>
  <si>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</si>
  <si>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</si>
  <si>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</si>
  <si>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</si>
  <si>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</si>
  <si>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</si>
  <si>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</si>
  <si>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</si>
  <si>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</si>
  <si>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</si>
  <si>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</si>
  <si>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</si>
  <si>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</si>
  <si>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</si>
  <si>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</si>
  <si>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</si>
  <si>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</si>
  <si>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</si>
  <si>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</si>
  <si>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</si>
  <si>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</si>
  <si>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</si>
  <si>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</si>
  <si>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</si>
  <si>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</si>
  <si>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</si>
  <si>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</si>
  <si>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</si>
  <si>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</si>
  <si>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</si>
  <si>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</si>
  <si>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</si>
  <si>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</si>
  <si>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</si>
  <si>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</si>
  <si>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</si>
  <si>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</si>
  <si>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</si>
  <si>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</si>
  <si>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</si>
  <si>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</si>
  <si>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</si>
  <si>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</si>
  <si>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</si>
  <si>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</si>
  <si>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</si>
  <si>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</si>
  <si>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</si>
  <si>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</si>
  <si>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</si>
  <si>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</si>
  <si>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</si>
  <si>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</si>
  <si>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</si>
  <si>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</si>
  <si>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</si>
  <si>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</si>
  <si>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</si>
  <si>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</si>
  <si>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</si>
  <si>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</si>
  <si>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</si>
  <si>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</si>
  <si>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</si>
  <si>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</si>
  <si>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</si>
  <si>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</si>
  <si>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</si>
  <si>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</si>
  <si>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</si>
  <si>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</si>
  <si>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</si>
  <si>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</si>
  <si>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</si>
  <si>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</si>
  <si>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</si>
  <si>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</si>
  <si>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</si>
  <si>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</si>
  <si>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</si>
  <si>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</si>
  <si>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</si>
  <si>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</si>
  <si>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</si>
  <si>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</si>
  <si>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</si>
  <si>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</si>
  <si>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</si>
  <si>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</si>
  <si>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</si>
  <si>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</si>
  <si>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</si>
  <si>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</si>
  <si>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</si>
  <si>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</si>
  <si>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</si>
  <si>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</si>
  <si>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</si>
  <si>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</si>
  <si>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</si>
  <si>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</si>
  <si>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</si>
  <si>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</si>
  <si>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</si>
  <si>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</si>
  <si>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</si>
  <si>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</si>
  <si>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</si>
  <si>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</si>
  <si>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</si>
  <si>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</si>
  <si>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</si>
  <si>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</si>
  <si>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</si>
  <si>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</si>
  <si>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</si>
  <si>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</si>
  <si>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</si>
  <si>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</si>
  <si>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</si>
  <si>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</si>
  <si>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</si>
  <si>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</si>
  <si>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</si>
  <si>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</si>
  <si>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</si>
  <si>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</si>
  <si>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</si>
  <si>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</si>
  <si>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</si>
  <si>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</si>
  <si>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</si>
  <si>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</si>
  <si>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</si>
  <si>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</si>
  <si>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</si>
  <si>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</si>
  <si>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</si>
  <si>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</si>
  <si>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</si>
  <si>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</si>
  <si>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</si>
  <si>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</si>
  <si>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</si>
  <si>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</si>
  <si>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</si>
  <si>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</si>
  <si>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</si>
  <si>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</si>
  <si>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</si>
  <si>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</si>
  <si>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</si>
  <si>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</si>
  <si>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</si>
  <si>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</si>
  <si>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</si>
  <si>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</si>
  <si>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</si>
  <si>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</si>
  <si>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</si>
  <si>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</si>
  <si>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</si>
  <si>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</si>
  <si>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</si>
  <si>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</si>
  <si>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</si>
  <si>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</si>
  <si>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</si>
  <si>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</si>
  <si>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</si>
  <si>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</si>
  <si>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</si>
  <si>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</si>
  <si>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</si>
  <si>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</si>
  <si>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</si>
  <si>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</si>
  <si>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</si>
  <si>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</si>
  <si>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</si>
  <si>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</si>
  <si>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</si>
  <si>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</si>
  <si>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</si>
  <si>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</si>
  <si>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</si>
  <si>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</si>
  <si>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</si>
  <si>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</si>
  <si>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</si>
  <si>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</si>
  <si>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</si>
  <si>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</si>
  <si>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</si>
  <si>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</si>
  <si>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</si>
  <si>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</si>
  <si>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</si>
  <si>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</si>
  <si>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</si>
  <si>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</si>
  <si>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</si>
  <si>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</si>
  <si>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</si>
  <si>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</si>
  <si>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</si>
  <si>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</si>
  <si>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</si>
  <si>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</si>
  <si>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</si>
  <si>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</si>
  <si>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</si>
  <si>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</si>
  <si>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</si>
  <si>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</si>
  <si>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</si>
  <si>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0201155195</t>
  </si>
  <si>
    <t>2299065197</t>
  </si>
  <si>
    <t>0296009808</t>
  </si>
  <si>
    <t>0207418841</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</si>
  <si>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</si>
  <si>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</si>
  <si>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</si>
  <si>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</si>
  <si>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</si>
  <si>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</si>
  <si>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</si>
  <si>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</si>
  <si>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</si>
  <si>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</si>
  <si>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</si>
  <si>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</si>
  <si>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</si>
  <si>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</si>
  <si>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</si>
  <si>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</si>
  <si>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</si>
  <si>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</si>
  <si>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</si>
  <si>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</si>
  <si>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</si>
  <si>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</si>
  <si>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</si>
  <si>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</si>
  <si>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</si>
  <si>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</si>
  <si>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</si>
  <si>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</si>
  <si>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</si>
  <si>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</si>
  <si>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</si>
  <si>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</si>
  <si>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</si>
  <si>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</si>
  <si>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</si>
  <si>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</si>
  <si>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</si>
  <si>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</si>
  <si>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</si>
  <si>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</si>
  <si>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</si>
  <si>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</si>
  <si>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</si>
  <si>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</si>
  <si>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</si>
  <si>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</si>
  <si>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</si>
  <si>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</si>
  <si>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</si>
  <si>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</si>
  <si>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</si>
  <si>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</si>
  <si>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</si>
  <si>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</si>
  <si>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</si>
  <si>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</si>
  <si>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</si>
  <si>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</si>
  <si>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</si>
  <si>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</si>
  <si>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</si>
  <si>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</si>
  <si>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</si>
  <si>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</si>
  <si>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</si>
  <si>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</si>
  <si>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</si>
  <si>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</si>
  <si>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</si>
  <si>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</si>
  <si>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</si>
  <si>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</si>
  <si>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</si>
  <si>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</si>
  <si>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</si>
  <si>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</si>
  <si>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</si>
  <si>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</si>
  <si>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</si>
  <si>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</si>
  <si>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</si>
  <si>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</si>
  <si>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</si>
  <si>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</si>
  <si>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</si>
  <si>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</si>
  <si>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</si>
  <si>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</si>
  <si>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</si>
  <si>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</si>
  <si>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</si>
  <si>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</si>
  <si>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</si>
  <si>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</si>
  <si>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</si>
  <si>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</si>
  <si>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</si>
  <si>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</si>
  <si>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</si>
  <si>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</si>
  <si>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</si>
  <si>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</si>
  <si>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</si>
  <si>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</si>
  <si>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</si>
  <si>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</si>
  <si>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</si>
  <si>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</si>
  <si>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</si>
  <si>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</si>
  <si>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</si>
  <si>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</si>
  <si>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</si>
  <si>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</si>
  <si>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</si>
  <si>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</si>
  <si>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</si>
  <si>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</si>
  <si>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</si>
  <si>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</si>
  <si>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</si>
  <si>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</si>
  <si>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</si>
  <si>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</si>
  <si>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</si>
  <si>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</si>
  <si>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</si>
  <si>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</si>
  <si>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</si>
  <si>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</si>
  <si>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</si>
  <si>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</si>
  <si>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</si>
  <si>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</si>
  <si>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</si>
  <si>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</si>
  <si>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</si>
  <si>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</si>
  <si>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</si>
  <si>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</si>
  <si>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</si>
  <si>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</si>
  <si>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</si>
  <si>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</si>
  <si>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</si>
  <si>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</si>
  <si>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</si>
  <si>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</si>
  <si>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</si>
  <si>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</si>
  <si>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</si>
  <si>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</si>
  <si>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</si>
  <si>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</si>
  <si>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</si>
  <si>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</si>
  <si>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</si>
  <si>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</si>
  <si>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</si>
  <si>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</si>
  <si>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</si>
  <si>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</si>
  <si>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</si>
  <si>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</si>
  <si>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</si>
  <si>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</si>
  <si>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</si>
  <si>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</si>
  <si>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</si>
  <si>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</si>
  <si>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</si>
  <si>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</si>
  <si>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</si>
  <si>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</si>
  <si>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</si>
  <si>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</si>
  <si>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</si>
  <si>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</si>
  <si>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Vĩnh Phúc</t>
  </si>
  <si>
    <t>TP. Bắc Ninh</t>
  </si>
  <si>
    <t>TP. HCM</t>
  </si>
  <si>
    <t>Huyện Châu Thành, Tỉnh Kiên Giang</t>
  </si>
  <si>
    <t>Quê quán</t>
  </si>
  <si>
    <t>01/02/2018</t>
  </si>
  <si>
    <t>Xây dựng, kỹ thuật và quản lý cơ sở hạ tầng</t>
  </si>
  <si>
    <t>Bác sĩ Chuyên khoa Cấp 1</t>
  </si>
  <si>
    <t>23/02/1990</t>
  </si>
  <si>
    <t>13/04/1989</t>
  </si>
  <si>
    <t>18/06/1990</t>
  </si>
  <si>
    <t>Theo khung NLNN 6 bậc</t>
  </si>
  <si>
    <t>TOEIC 615</t>
  </si>
  <si>
    <t>ĐH</t>
  </si>
  <si>
    <t>TS</t>
  </si>
  <si>
    <t>Toeic 520</t>
  </si>
  <si>
    <t>091065000076</t>
  </si>
  <si>
    <t>12/06/2019</t>
  </si>
  <si>
    <t>Phó Trưởng Trung tâm, Phụ trách TT</t>
  </si>
  <si>
    <t>- NVSP bậc 2
- SP dạy nghề
- Bồi dưỡng ngạch chuyên viên
- NVSP dành cho GV ĐH, CĐ</t>
  </si>
  <si>
    <t>CC NVSP dành cho GV ĐH, CĐ</t>
  </si>
  <si>
    <t>GV + kiêm chức</t>
  </si>
  <si>
    <t>Trình độ A (2006)</t>
  </si>
  <si>
    <t>Cán sự</t>
  </si>
  <si>
    <t>CC Bồi dưỡng ngạch cán sự</t>
  </si>
  <si>
    <t>CBQL các Khoa, Phòng trường ÐH, CĐ</t>
  </si>
  <si>
    <t>Viện Đào tạo và nâng cao TPHCM (IFT)</t>
  </si>
  <si>
    <t>BD NV QLNN ngạch chuyên viên</t>
  </si>
  <si>
    <t>BD NVSP dành cho GV CĐ, ĐH</t>
  </si>
  <si>
    <t>- BD Chứng chỉ Quốc phòng và An ninh đối tượng 3</t>
  </si>
  <si>
    <t>- Thạc sỹ
- Đại học</t>
  </si>
  <si>
    <t>- Quản lý Giáo dục
- Kỹ thuật Điện tử - Viễn thông</t>
  </si>
  <si>
    <t>- TOEFL ITP 423
- Đại học</t>
  </si>
  <si>
    <t>- Ngôn ngữ Anh
- Sư phạm Tiếng Anh</t>
  </si>
  <si>
    <t>- Trình độ A
- TH UDCB</t>
  </si>
  <si>
    <t>Trường CĐ Lý Tự Trọng TPHCM</t>
  </si>
  <si>
    <t>Nhân viên</t>
  </si>
  <si>
    <t>NV</t>
  </si>
  <si>
    <t>Tổ trưởng</t>
  </si>
  <si>
    <t>Giảng viên</t>
  </si>
  <si>
    <t>TC</t>
  </si>
  <si>
    <t>CĐ</t>
  </si>
  <si>
    <t>THS</t>
  </si>
  <si>
    <t>C1</t>
  </si>
  <si>
    <t>Chức vụ/ Chức danh hiện tại</t>
  </si>
  <si>
    <t>Chức vụ/ Chức danh hiện tại (công thức)</t>
  </si>
  <si>
    <t>Trình độ chuyên môn cao nhất (công thức)</t>
  </si>
  <si>
    <t>Trình độ tin học (công thức)</t>
  </si>
  <si>
    <t>KTV</t>
  </si>
  <si>
    <t>Đảng viên (công thức)</t>
  </si>
  <si>
    <t>- NVSP cho GV ĐH, CĐ
- BD GV chính
- QLNN ngạch CV chính</t>
  </si>
  <si>
    <t>CV chính</t>
  </si>
  <si>
    <t>- BD Kiến thức QPAN đối tượng 3</t>
  </si>
  <si>
    <t xml:space="preserve">
- SP dạy nghề
- Bồi dưỡng ngạch chuyên viên</t>
  </si>
  <si>
    <t>- NVSP cho GV ĐH, CĐ</t>
  </si>
  <si>
    <t>A1</t>
  </si>
  <si>
    <r>
      <t xml:space="preserve">CỘNG HÒA XÃ HỘI CHỦ NGHĨA VIỆT NAM
</t>
    </r>
    <r>
      <rPr>
        <b/>
        <u/>
        <sz val="13"/>
        <rFont val="Times New Roman"/>
        <family val="1"/>
      </rPr>
      <t>Độc lập - Tự do - Hạnh phúc</t>
    </r>
    <r>
      <rPr>
        <b/>
        <sz val="13"/>
        <rFont val="Times New Roman"/>
        <family val="1"/>
      </rPr>
      <t xml:space="preserve">
</t>
    </r>
  </si>
  <si>
    <t>- Tâm lý giáo dục
- Tiếng Anh</t>
  </si>
  <si>
    <t>ĐH Sư phạm</t>
  </si>
  <si>
    <t>- Giáo dục học
- Điện - Điện tử</t>
  </si>
  <si>
    <t>- Quản lý khoa học và công nghệ
- Điện - Điện tử</t>
  </si>
  <si>
    <t>- Quản lý giáo dục
- Điện - Điện tử</t>
  </si>
  <si>
    <t>- Quản lý giáo dục
- Cơ khí</t>
  </si>
  <si>
    <t>- Quản lý giáo dục
- Công nghệ thông tin</t>
  </si>
  <si>
    <t>16/01/2019</t>
  </si>
  <si>
    <t>26/4/2004</t>
  </si>
  <si>
    <t>16/08/2008</t>
  </si>
  <si>
    <t>26/09/2003</t>
  </si>
  <si>
    <t>21/11/1998</t>
  </si>
  <si>
    <t>20/12/2018</t>
  </si>
  <si>
    <t>11/09/1985</t>
  </si>
  <si>
    <t>27/02/2009</t>
  </si>
  <si>
    <t>12/08/2019</t>
  </si>
  <si>
    <t>20/06/2013</t>
  </si>
  <si>
    <t>22/08/2007</t>
  </si>
  <si>
    <t>28/08/2012</t>
  </si>
  <si>
    <t>30/08/2015</t>
  </si>
  <si>
    <t>09/05/2013</t>
  </si>
  <si>
    <t>09/12/2012</t>
  </si>
  <si>
    <t>29/01/2018</t>
  </si>
  <si>
    <t>15/02/2002</t>
  </si>
  <si>
    <t>08/03/2012</t>
  </si>
  <si>
    <t>11/03/2018</t>
  </si>
  <si>
    <t>15/11/2012</t>
  </si>
  <si>
    <t>22/01/2018</t>
  </si>
  <si>
    <t>16/12/1997</t>
  </si>
  <si>
    <t>11/04/2012</t>
  </si>
  <si>
    <t>19/01/2013</t>
  </si>
  <si>
    <t>20/06/2000</t>
  </si>
  <si>
    <t>24/03/1998</t>
  </si>
  <si>
    <t>23/02/2019</t>
  </si>
  <si>
    <t>07/05/2019</t>
  </si>
  <si>
    <t>04/04/2001</t>
  </si>
  <si>
    <t>11/11/2011</t>
  </si>
  <si>
    <t>15/03/2005</t>
  </si>
  <si>
    <t>15/05/1999</t>
  </si>
  <si>
    <t>11/08/2014</t>
  </si>
  <si>
    <t>04/07/2001</t>
  </si>
  <si>
    <t>31/07/2011</t>
  </si>
  <si>
    <t>20/07/2014</t>
  </si>
  <si>
    <t>20/10/1997</t>
  </si>
  <si>
    <t>15/09/2018</t>
  </si>
  <si>
    <t>03/09/2008</t>
  </si>
  <si>
    <t>06/01/2019</t>
  </si>
  <si>
    <t>18/09/2006</t>
  </si>
  <si>
    <t>04/10/2007</t>
  </si>
  <si>
    <t>12/10/2017</t>
  </si>
  <si>
    <t>17/03/2015</t>
  </si>
  <si>
    <t>04/01/2013</t>
  </si>
  <si>
    <t>01/07/2011</t>
  </si>
  <si>
    <t>25/09/2006</t>
  </si>
  <si>
    <t>10/06/2009</t>
  </si>
  <si>
    <t>06/10/2013</t>
  </si>
  <si>
    <t>25/11/1998</t>
  </si>
  <si>
    <t>18/06/2018</t>
  </si>
  <si>
    <t>15/07/2019</t>
  </si>
  <si>
    <t>18/05/2000</t>
  </si>
  <si>
    <t>09/09/2012</t>
  </si>
  <si>
    <t>28/05/2011</t>
  </si>
  <si>
    <t>25/02/2013</t>
  </si>
  <si>
    <t>02/11/2016</t>
  </si>
  <si>
    <t>10/10/1999</t>
  </si>
  <si>
    <t>14/10/2002</t>
  </si>
  <si>
    <t>17/04/2002</t>
  </si>
  <si>
    <t>26/09/2006</t>
  </si>
  <si>
    <t>12/10/2007</t>
  </si>
  <si>
    <t>21/10/2015</t>
  </si>
  <si>
    <t>16/06/2007</t>
  </si>
  <si>
    <t>- Thạc sỹ</t>
  </si>
  <si>
    <t>29/09/2014</t>
  </si>
  <si>
    <t>x</t>
  </si>
  <si>
    <t>31/10/2019</t>
  </si>
  <si>
    <t>19/07/2019</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</si>
  <si>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</si>
  <si>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</si>
  <si>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</si>
  <si>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Phó Trưởng Trung tâm</t>
  </si>
  <si>
    <t>- Giáo dục học
- Công nghệ May</t>
  </si>
  <si>
    <t>- Quản lý giáo dục
- Kinh tế ngoại thương</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</si>
  <si>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</si>
  <si>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</si>
  <si>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</si>
  <si>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</si>
  <si>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</si>
  <si>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</si>
  <si>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</si>
  <si>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</si>
  <si>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</si>
  <si>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</si>
  <si>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</si>
  <si>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</si>
  <si>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</si>
  <si>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</si>
  <si>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</si>
  <si>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</si>
  <si>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</si>
  <si>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</si>
  <si>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</si>
  <si>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</si>
  <si>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</si>
  <si>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</si>
  <si>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</si>
  <si>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</si>
  <si>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</si>
  <si>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</si>
  <si>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</si>
  <si>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</si>
  <si>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</si>
  <si>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</si>
  <si>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</si>
  <si>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</si>
  <si>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</si>
  <si>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</si>
  <si>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</si>
  <si>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</si>
  <si>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</si>
  <si>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</si>
  <si>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</si>
  <si>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</si>
  <si>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</si>
  <si>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</si>
  <si>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</si>
  <si>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</si>
  <si>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</si>
  <si>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</si>
  <si>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</si>
  <si>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</si>
  <si>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</si>
  <si>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</si>
  <si>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</si>
  <si>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</si>
  <si>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</si>
  <si>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</si>
  <si>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</si>
  <si>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</si>
  <si>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</si>
  <si>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</si>
  <si>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</si>
  <si>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</si>
  <si>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</si>
  <si>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</si>
  <si>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</si>
  <si>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</si>
  <si>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</si>
  <si>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</si>
  <si>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</si>
  <si>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</si>
  <si>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</si>
  <si>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</si>
  <si>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</si>
  <si>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</si>
  <si>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</si>
  <si>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</si>
  <si>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</si>
  <si>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</si>
  <si>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</si>
  <si>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</si>
  <si>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</si>
  <si>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</si>
  <si>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</si>
  <si>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</si>
  <si>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</si>
  <si>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</si>
  <si>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</si>
  <si>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</si>
  <si>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</si>
  <si>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</si>
  <si>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</si>
  <si>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</si>
  <si>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</si>
  <si>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</si>
  <si>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</si>
  <si>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</si>
  <si>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</si>
  <si>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</si>
  <si>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</si>
  <si>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</si>
  <si>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</si>
  <si>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</si>
  <si>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</si>
  <si>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</si>
  <si>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</si>
  <si>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</si>
  <si>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</si>
  <si>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</si>
  <si>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</si>
  <si>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</si>
  <si>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</si>
  <si>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</si>
  <si>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</si>
  <si>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</si>
  <si>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</si>
  <si>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</si>
  <si>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</si>
  <si>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</si>
  <si>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</si>
  <si>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</si>
  <si>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</si>
  <si>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</si>
  <si>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</si>
  <si>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</si>
  <si>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</si>
  <si>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</si>
  <si>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</si>
  <si>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</si>
  <si>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</si>
  <si>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</si>
  <si>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</si>
  <si>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</si>
  <si>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</si>
  <si>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</si>
  <si>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</si>
  <si>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</si>
  <si>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</si>
  <si>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</si>
  <si>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</si>
  <si>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</si>
  <si>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</si>
  <si>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</si>
  <si>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</si>
  <si>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</si>
  <si>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</si>
  <si>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</si>
  <si>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</si>
  <si>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</si>
  <si>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</si>
  <si>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</si>
  <si>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</si>
  <si>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</si>
  <si>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</si>
  <si>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</si>
  <si>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</si>
  <si>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</si>
  <si>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</si>
  <si>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</si>
  <si>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</si>
  <si>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</si>
  <si>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</si>
  <si>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</si>
  <si>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</si>
  <si>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</si>
  <si>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</si>
  <si>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</si>
  <si>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</si>
  <si>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</si>
  <si>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</si>
  <si>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</si>
  <si>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</si>
  <si>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</si>
  <si>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</si>
  <si>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</si>
  <si>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</si>
  <si>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</si>
  <si>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</si>
  <si>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</si>
  <si>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</si>
  <si>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</si>
  <si>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</si>
  <si>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</si>
  <si>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</si>
  <si>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</si>
  <si>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</si>
  <si>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</si>
  <si>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</si>
  <si>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</si>
  <si>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</si>
  <si>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</si>
  <si>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</si>
  <si>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</si>
  <si>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</si>
  <si>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</si>
  <si>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</si>
  <si>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</si>
  <si>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</si>
  <si>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</si>
  <si>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</si>
  <si>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</si>
  <si>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</si>
  <si>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</si>
  <si>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</si>
  <si>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</si>
  <si>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</si>
  <si>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</si>
  <si>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</si>
  <si>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</si>
  <si>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</si>
  <si>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</si>
  <si>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</si>
  <si>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</si>
  <si>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</si>
  <si>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</si>
  <si>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</si>
  <si>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</si>
  <si>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</si>
  <si>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</si>
  <si>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</si>
  <si>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</si>
  <si>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</si>
  <si>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</si>
  <si>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</si>
  <si>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</si>
  <si>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</si>
  <si>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</si>
  <si>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</si>
  <si>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r>
      <t xml:space="preserve">- </t>
    </r>
    <r>
      <rPr>
        <sz val="12"/>
        <color rgb="FFFF0000"/>
        <rFont val="Times New Roman"/>
        <family val="1"/>
      </rPr>
      <t>chưa có bằng</t>
    </r>
    <r>
      <rPr>
        <sz val="12"/>
        <rFont val="Times New Roman"/>
        <family val="1"/>
      </rPr>
      <t xml:space="preserve">
- '30/7/2017</t>
    </r>
  </si>
  <si>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</si>
  <si>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</si>
  <si>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</si>
  <si>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</si>
  <si>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</si>
  <si>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</si>
  <si>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</si>
  <si>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</si>
  <si>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</si>
  <si>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</si>
  <si>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</si>
  <si>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</si>
  <si>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</si>
  <si>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</si>
  <si>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</si>
  <si>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</si>
  <si>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</si>
  <si>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</si>
  <si>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</si>
  <si>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</si>
  <si>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</si>
  <si>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</si>
  <si>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</si>
  <si>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</si>
  <si>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</si>
  <si>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</si>
  <si>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</si>
  <si>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</si>
  <si>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</si>
  <si>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</si>
  <si>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</si>
  <si>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</si>
  <si>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</si>
  <si>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</si>
  <si>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</si>
  <si>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</si>
  <si>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</si>
  <si>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</si>
  <si>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</si>
  <si>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</si>
  <si>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</si>
  <si>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</si>
  <si>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</si>
  <si>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</si>
  <si>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</si>
  <si>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</si>
  <si>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</si>
  <si>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</si>
  <si>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</si>
  <si>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</si>
  <si>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</si>
  <si>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</si>
  <si>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</si>
  <si>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</si>
  <si>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</si>
  <si>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</si>
  <si>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</si>
  <si>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</si>
  <si>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</si>
  <si>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</si>
  <si>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</si>
  <si>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</si>
  <si>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</si>
  <si>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</si>
  <si>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</si>
  <si>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</si>
  <si>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</si>
  <si>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</si>
  <si>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</si>
  <si>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</si>
  <si>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</si>
  <si>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</si>
  <si>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</si>
  <si>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</si>
  <si>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</si>
  <si>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</si>
  <si>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</si>
  <si>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</si>
  <si>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</si>
  <si>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</si>
  <si>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</si>
  <si>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</si>
  <si>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</si>
  <si>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</si>
  <si>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</si>
  <si>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</si>
  <si>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</si>
  <si>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</si>
  <si>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</si>
  <si>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</si>
  <si>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</si>
  <si>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</si>
  <si>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</si>
  <si>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</si>
  <si>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</si>
  <si>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</si>
  <si>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</si>
  <si>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</si>
  <si>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</si>
  <si>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</si>
  <si>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</si>
  <si>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</si>
  <si>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</si>
  <si>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</si>
  <si>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</si>
  <si>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</si>
  <si>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</si>
  <si>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</si>
  <si>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</si>
  <si>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</si>
  <si>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</si>
  <si>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</si>
  <si>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</si>
  <si>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</si>
  <si>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</si>
  <si>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</si>
  <si>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</si>
  <si>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</si>
  <si>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</si>
  <si>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</si>
  <si>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</si>
  <si>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</si>
  <si>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</si>
  <si>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</si>
  <si>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</si>
  <si>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</si>
  <si>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</si>
  <si>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</si>
  <si>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</si>
  <si>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</si>
  <si>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</si>
  <si>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</si>
  <si>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</si>
  <si>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</si>
  <si>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</si>
  <si>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</si>
  <si>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</si>
  <si>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</si>
  <si>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</si>
  <si>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</si>
  <si>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</si>
  <si>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</si>
  <si>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</si>
  <si>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</si>
  <si>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</si>
  <si>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</si>
  <si>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</si>
  <si>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</si>
  <si>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</si>
  <si>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</si>
  <si>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</si>
  <si>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</si>
  <si>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</si>
  <si>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</si>
  <si>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</si>
  <si>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</si>
  <si>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</si>
  <si>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</si>
  <si>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</si>
  <si>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</si>
  <si>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</si>
  <si>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</si>
  <si>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</si>
  <si>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</si>
  <si>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</si>
  <si>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</si>
  <si>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</si>
  <si>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</si>
  <si>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</si>
  <si>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</si>
  <si>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</si>
  <si>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</si>
  <si>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</si>
  <si>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</si>
  <si>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</si>
  <si>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</si>
  <si>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</si>
  <si>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</si>
  <si>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</si>
  <si>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</si>
  <si>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</si>
  <si>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</si>
  <si>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</si>
  <si>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</si>
  <si>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</si>
  <si>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</si>
  <si>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</si>
  <si>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</si>
  <si>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</si>
  <si>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</si>
  <si>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</si>
  <si>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</si>
  <si>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</si>
  <si>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</si>
  <si>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</si>
  <si>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</si>
  <si>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</si>
  <si>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</si>
  <si>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</si>
  <si>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</si>
  <si>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</si>
  <si>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</si>
  <si>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</si>
  <si>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</si>
  <si>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</si>
  <si>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</si>
  <si>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</si>
  <si>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</si>
  <si>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</si>
  <si>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</si>
  <si>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</si>
  <si>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</si>
  <si>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</si>
  <si>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</si>
  <si>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</si>
  <si>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</si>
  <si>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</si>
  <si>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</si>
  <si>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</si>
  <si>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</si>
  <si>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</si>
  <si>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</si>
  <si>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</si>
  <si>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</si>
  <si>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</si>
  <si>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</si>
  <si>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</si>
  <si>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</si>
  <si>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</si>
  <si>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</si>
  <si>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</si>
  <si>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</si>
  <si>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</si>
  <si>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</si>
  <si>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</si>
  <si>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</si>
  <si>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</si>
  <si>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</si>
  <si>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</si>
  <si>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</si>
  <si>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</si>
  <si>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</si>
  <si>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</si>
  <si>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</si>
  <si>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</si>
  <si>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</si>
  <si>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</si>
  <si>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</si>
  <si>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</si>
  <si>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</si>
  <si>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</si>
  <si>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</si>
  <si>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</si>
  <si>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</si>
  <si>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</si>
  <si>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</si>
  <si>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</si>
  <si>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</si>
  <si>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</si>
  <si>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</si>
  <si>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</si>
  <si>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</si>
  <si>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</si>
  <si>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</si>
  <si>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</si>
  <si>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</si>
  <si>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</si>
  <si>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</si>
  <si>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</si>
  <si>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</si>
  <si>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</si>
  <si>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</si>
  <si>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</si>
  <si>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</si>
  <si>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</si>
  <si>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</si>
  <si>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</si>
  <si>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</si>
  <si>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</si>
  <si>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</si>
  <si>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</si>
  <si>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</si>
  <si>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</si>
  <si>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</si>
  <si>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</si>
  <si>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</si>
  <si>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</si>
  <si>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</si>
  <si>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</si>
  <si>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</si>
  <si>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</si>
  <si>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</si>
  <si>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</si>
  <si>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</si>
  <si>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</si>
  <si>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</si>
  <si>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</si>
  <si>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</si>
  <si>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</si>
  <si>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</si>
  <si>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</si>
  <si>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</si>
  <si>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</si>
  <si>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</si>
  <si>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</si>
  <si>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</si>
  <si>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</si>
  <si>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</si>
  <si>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</si>
  <si>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</si>
  <si>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</si>
  <si>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</si>
  <si>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</si>
  <si>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</si>
  <si>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</si>
  <si>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</si>
  <si>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</si>
  <si>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</si>
  <si>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</si>
  <si>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</si>
  <si>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</si>
  <si>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</si>
  <si>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</si>
  <si>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</si>
  <si>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</si>
  <si>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</si>
  <si>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</si>
  <si>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</si>
  <si>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</si>
  <si>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</si>
  <si>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</si>
  <si>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</si>
  <si>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</si>
  <si>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</si>
  <si>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</si>
  <si>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</si>
  <si>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</si>
  <si>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</si>
  <si>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</si>
  <si>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</si>
  <si>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</si>
  <si>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</si>
  <si>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</si>
  <si>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</si>
  <si>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</si>
  <si>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</si>
  <si>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</si>
  <si>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</si>
  <si>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</si>
  <si>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</si>
  <si>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</si>
  <si>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</si>
  <si>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</si>
  <si>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</si>
  <si>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</si>
  <si>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</si>
  <si>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</si>
  <si>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</si>
  <si>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</si>
  <si>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</si>
  <si>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</si>
  <si>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</si>
  <si>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</si>
  <si>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</si>
  <si>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</si>
  <si>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</si>
  <si>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</si>
  <si>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</si>
  <si>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</si>
  <si>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</si>
  <si>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</si>
  <si>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</si>
  <si>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</si>
  <si>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</si>
  <si>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</si>
  <si>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</si>
  <si>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</si>
  <si>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</si>
  <si>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</si>
  <si>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</si>
  <si>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</si>
  <si>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</si>
  <si>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</si>
  <si>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</si>
  <si>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</si>
  <si>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</si>
  <si>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</si>
  <si>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</si>
  <si>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</si>
  <si>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</si>
  <si>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</si>
  <si>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</si>
  <si>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</si>
  <si>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</si>
  <si>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</si>
  <si>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</si>
  <si>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</si>
  <si>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</si>
  <si>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</si>
  <si>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</si>
  <si>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</si>
  <si>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</si>
  <si>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</si>
  <si>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</si>
  <si>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</si>
  <si>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</si>
  <si>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</si>
  <si>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</si>
  <si>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</si>
  <si>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</si>
  <si>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</si>
  <si>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</si>
  <si>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</si>
  <si>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</si>
  <si>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</si>
  <si>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</si>
  <si>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</si>
  <si>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</si>
  <si>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</si>
  <si>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</si>
  <si>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</si>
  <si>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</si>
  <si>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</si>
  <si>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</si>
  <si>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</si>
  <si>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</si>
  <si>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</si>
  <si>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</si>
  <si>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</si>
  <si>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</si>
  <si>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</si>
  <si>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</si>
  <si>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</si>
  <si>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</si>
  <si>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</si>
  <si>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</si>
  <si>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</si>
  <si>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</si>
  <si>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</si>
  <si>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</si>
  <si>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</si>
  <si>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</si>
  <si>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</si>
  <si>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</si>
  <si>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</si>
  <si>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</si>
  <si>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</si>
  <si>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</si>
  <si>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</si>
  <si>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</si>
  <si>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</si>
  <si>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</si>
  <si>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</si>
  <si>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</si>
  <si>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</si>
  <si>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</si>
  <si>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</si>
  <si>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</si>
  <si>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</si>
  <si>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</si>
  <si>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</si>
  <si>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</si>
  <si>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</si>
  <si>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</si>
  <si>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</si>
  <si>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</si>
  <si>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</si>
  <si>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</si>
  <si>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</si>
  <si>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</si>
  <si>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</si>
  <si>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</si>
  <si>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</si>
  <si>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</si>
  <si>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</si>
  <si>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</si>
  <si>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</si>
  <si>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</si>
  <si>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</si>
  <si>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</si>
  <si>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</si>
  <si>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</si>
  <si>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</si>
  <si>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</si>
  <si>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</si>
  <si>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</si>
  <si>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</si>
  <si>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</si>
  <si>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</si>
  <si>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</si>
  <si>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</si>
  <si>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</si>
  <si>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</si>
  <si>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</si>
  <si>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</si>
  <si>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</si>
  <si>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</si>
  <si>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</si>
  <si>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</si>
  <si>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 CN BD Kiến thức QP - AN đối tượng 3</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</si>
  <si>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</si>
  <si>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</si>
  <si>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</si>
  <si>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</si>
  <si>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</si>
  <si>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</si>
  <si>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</si>
  <si>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</si>
  <si>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</si>
  <si>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</si>
  <si>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</si>
  <si>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</si>
  <si>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</si>
  <si>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</si>
  <si>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</si>
  <si>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</si>
  <si>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</si>
  <si>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</si>
  <si>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</si>
  <si>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</si>
  <si>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</si>
  <si>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</si>
  <si>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</si>
  <si>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</si>
  <si>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</si>
  <si>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</si>
  <si>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</si>
  <si>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</si>
  <si>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</si>
  <si>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</si>
  <si>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</si>
  <si>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</si>
  <si>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</si>
  <si>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</si>
  <si>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</si>
  <si>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</si>
  <si>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</si>
  <si>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</si>
  <si>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</si>
  <si>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</si>
  <si>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</si>
  <si>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</si>
  <si>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</si>
  <si>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</si>
  <si>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</si>
  <si>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</si>
  <si>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</si>
  <si>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</si>
  <si>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</si>
  <si>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</si>
  <si>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</si>
  <si>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</si>
  <si>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</si>
  <si>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</si>
  <si>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</si>
  <si>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</si>
  <si>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</si>
  <si>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</si>
  <si>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</si>
  <si>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</si>
  <si>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</si>
  <si>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</si>
  <si>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</si>
  <si>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</si>
  <si>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</si>
  <si>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</si>
  <si>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</si>
  <si>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</si>
  <si>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</si>
  <si>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</si>
  <si>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</si>
  <si>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</si>
  <si>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</si>
  <si>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</si>
  <si>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</si>
  <si>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</si>
  <si>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</si>
  <si>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</si>
  <si>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</si>
  <si>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</si>
  <si>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</si>
  <si>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</si>
  <si>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</si>
  <si>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</si>
  <si>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</si>
  <si>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</si>
  <si>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</si>
  <si>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</si>
  <si>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</si>
  <si>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</si>
  <si>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</si>
  <si>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</si>
  <si>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</si>
  <si>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</si>
  <si>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</si>
  <si>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</si>
  <si>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</si>
  <si>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</si>
  <si>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</si>
  <si>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</si>
  <si>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</si>
  <si>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</si>
  <si>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</si>
  <si>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</si>
  <si>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</si>
  <si>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</si>
  <si>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</si>
  <si>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</si>
  <si>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</si>
  <si>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</si>
  <si>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</si>
  <si>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</si>
  <si>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</si>
  <si>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</si>
  <si>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</si>
  <si>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</si>
  <si>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</si>
  <si>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</si>
  <si>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</si>
  <si>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</si>
  <si>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</si>
  <si>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</si>
  <si>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</si>
  <si>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</si>
  <si>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</si>
  <si>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</si>
  <si>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</si>
  <si>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</si>
  <si>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</si>
  <si>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Tài chính - Ngân hàng
-</t>
    </r>
    <r>
      <rPr>
        <sz val="12"/>
        <color rgb="FFFF0000"/>
        <rFont val="Times New Roman"/>
        <family val="1"/>
      </rPr>
      <t xml:space="preserve"> Chưa có</t>
    </r>
  </si>
  <si>
    <t xml:space="preserve">- Trường ĐH Mở TPHCM
- </t>
  </si>
  <si>
    <t xml:space="preserve">- 24/12/2013
- </t>
  </si>
  <si>
    <r>
      <t xml:space="preserve">- Thạc sỹ
</t>
    </r>
    <r>
      <rPr>
        <sz val="12"/>
        <color rgb="FFFF0000"/>
        <rFont val="Times New Roman"/>
        <family val="1"/>
      </rPr>
      <t>- Đại học</t>
    </r>
  </si>
  <si>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</si>
  <si>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</si>
  <si>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</si>
  <si>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</si>
  <si>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</si>
  <si>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</si>
  <si>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</si>
  <si>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</si>
  <si>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</si>
  <si>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</si>
  <si>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</si>
  <si>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</si>
  <si>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</si>
  <si>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</si>
  <si>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</si>
  <si>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</si>
  <si>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</si>
  <si>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</si>
  <si>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</si>
  <si>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</si>
  <si>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</si>
  <si>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</si>
  <si>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</si>
  <si>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</si>
  <si>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</si>
  <si>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</si>
  <si>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</si>
  <si>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</si>
  <si>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</si>
  <si>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</si>
  <si>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</si>
  <si>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</si>
  <si>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</si>
  <si>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</si>
  <si>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</si>
  <si>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</si>
  <si>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</si>
  <si>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</si>
  <si>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</si>
  <si>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</si>
  <si>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</si>
  <si>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</si>
  <si>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</si>
  <si>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</si>
  <si>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</si>
  <si>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</si>
  <si>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</si>
  <si>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</si>
  <si>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</si>
  <si>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</si>
  <si>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</si>
  <si>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r>
      <rPr>
        <sz val="12"/>
        <color rgb="FFFF0000"/>
        <rFont val="Times New Roman"/>
        <family val="1"/>
      </rPr>
      <t>- Chưa có</t>
    </r>
    <r>
      <rPr>
        <sz val="12"/>
        <rFont val="Times New Roman"/>
        <family val="1"/>
      </rPr>
      <t xml:space="preserve">
- Đã có</t>
    </r>
  </si>
  <si>
    <t>- 27/12/2016
- 23/11/2017</t>
  </si>
  <si>
    <t>23/11/2007</t>
  </si>
  <si>
    <t>- 9/10/2018
- 22/4/2008</t>
  </si>
  <si>
    <t>- 
- Trường ĐH Bách khoa</t>
  </si>
  <si>
    <t>- BD GV chính (hạng II) tại Trường ĐH SP TPHCM ngày 15/5/2019
- CN Hoàn thành chương trình BD Kiến thức QP-AN đối tượng 3 tại Trường Quân sự TPHCM ngày 28/6/2019</t>
  </si>
  <si>
    <t>- 5/8/2014
- 15/3/2012</t>
  </si>
  <si>
    <t>- SPDN dành cho GV CĐ, ĐH
- SP bậc 2</t>
  </si>
  <si>
    <t>- 8/8/2018
- 9/4/2012</t>
  </si>
  <si>
    <t>- Trường CĐ Nghề TPHCM
- Trường ĐH SPKT TPHCM</t>
  </si>
  <si>
    <t>6/6/2012</t>
  </si>
  <si>
    <t>2/5/2012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</si>
  <si>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</si>
  <si>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</si>
  <si>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</si>
  <si>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</si>
  <si>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</si>
  <si>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</si>
  <si>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</si>
  <si>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</si>
  <si>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</si>
  <si>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</si>
  <si>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</si>
  <si>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</si>
  <si>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</si>
  <si>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</si>
  <si>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</si>
  <si>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</si>
  <si>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</si>
  <si>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</si>
  <si>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</si>
  <si>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</si>
  <si>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</si>
  <si>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</si>
  <si>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</si>
  <si>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</si>
  <si>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Trường ĐH Kinh Bắc
- Trường ĐH Vinh
- Trường CĐ Công thương TPHCM</t>
  </si>
  <si>
    <t>- 25/3/2019
- 22/6/2017
- 13/4/2010</t>
  </si>
  <si>
    <t>- Đại học
- B2
- B1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</si>
  <si>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</si>
  <si>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</si>
  <si>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</si>
  <si>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</si>
  <si>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</si>
  <si>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</si>
  <si>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</si>
  <si>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</si>
  <si>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</si>
  <si>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</si>
  <si>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</si>
  <si>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</si>
  <si>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</si>
  <si>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</si>
  <si>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</si>
  <si>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</si>
  <si>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</si>
  <si>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</si>
  <si>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</si>
  <si>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</si>
  <si>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</si>
  <si>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</si>
  <si>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</si>
  <si>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</si>
  <si>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</si>
  <si>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</si>
  <si>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</si>
  <si>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</si>
  <si>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</si>
  <si>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</si>
  <si>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</si>
  <si>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</si>
  <si>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</si>
  <si>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</si>
  <si>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</si>
  <si>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</si>
  <si>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</si>
  <si>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</si>
  <si>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</si>
  <si>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</si>
  <si>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</si>
  <si>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</si>
  <si>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</si>
  <si>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</si>
  <si>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</si>
  <si>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</si>
  <si>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</si>
  <si>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</si>
  <si>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</si>
  <si>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</si>
  <si>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</si>
  <si>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</si>
  <si>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</si>
  <si>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</si>
  <si>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</si>
  <si>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</si>
  <si>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</si>
  <si>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</si>
  <si>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</si>
  <si>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</si>
  <si>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</si>
  <si>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</si>
  <si>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</si>
  <si>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</si>
  <si>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</si>
  <si>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</si>
  <si>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</si>
  <si>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</si>
  <si>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</si>
  <si>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</si>
  <si>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</si>
  <si>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</si>
  <si>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</si>
  <si>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</si>
  <si>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</si>
  <si>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</si>
  <si>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</si>
  <si>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</si>
  <si>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</si>
  <si>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</si>
  <si>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</si>
  <si>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</si>
  <si>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</si>
  <si>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</si>
  <si>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</si>
  <si>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</si>
  <si>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</si>
  <si>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</si>
  <si>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</si>
  <si>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</si>
  <si>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</si>
  <si>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</si>
  <si>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</si>
  <si>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</si>
  <si>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</si>
  <si>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</si>
  <si>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</si>
  <si>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</si>
  <si>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</si>
  <si>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</si>
  <si>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</si>
  <si>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</si>
  <si>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</si>
  <si>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</si>
  <si>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</si>
  <si>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</si>
  <si>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</si>
  <si>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</si>
  <si>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</si>
  <si>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</si>
  <si>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</si>
  <si>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</si>
  <si>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</si>
  <si>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</si>
  <si>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</si>
  <si>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</si>
  <si>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</si>
  <si>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</si>
  <si>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</si>
  <si>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</si>
  <si>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</si>
  <si>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</si>
  <si>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</si>
  <si>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</si>
  <si>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</si>
  <si>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</si>
  <si>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</si>
  <si>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</si>
  <si>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</si>
  <si>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</si>
  <si>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</si>
  <si>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</si>
  <si>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</si>
  <si>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</si>
  <si>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</si>
  <si>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</si>
  <si>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</si>
  <si>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</si>
  <si>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</si>
  <si>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</si>
  <si>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</si>
  <si>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</si>
  <si>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</si>
  <si>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</si>
  <si>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</si>
  <si>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</si>
  <si>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</si>
  <si>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</si>
  <si>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</si>
  <si>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</si>
  <si>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</si>
  <si>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</si>
  <si>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</si>
  <si>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</si>
  <si>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</si>
  <si>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</si>
  <si>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</si>
  <si>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</si>
  <si>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</si>
  <si>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</si>
  <si>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</si>
  <si>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</si>
  <si>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</si>
  <si>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</si>
  <si>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</si>
  <si>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</si>
  <si>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</si>
  <si>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</si>
  <si>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</si>
  <si>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</si>
  <si>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</si>
  <si>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</si>
  <si>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</si>
  <si>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</si>
  <si>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</si>
  <si>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</si>
  <si>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</si>
  <si>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</si>
  <si>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</si>
  <si>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</si>
  <si>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</si>
  <si>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</si>
  <si>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</si>
  <si>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</si>
  <si>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</si>
  <si>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</si>
  <si>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</si>
  <si>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</si>
  <si>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</si>
  <si>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</si>
  <si>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</si>
  <si>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</si>
  <si>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</si>
  <si>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</si>
  <si>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</si>
  <si>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</si>
  <si>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</si>
  <si>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</si>
  <si>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</si>
  <si>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</si>
  <si>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</si>
  <si>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</si>
  <si>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</si>
  <si>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</si>
  <si>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</si>
  <si>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</si>
  <si>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</si>
  <si>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</si>
  <si>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</si>
  <si>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</si>
  <si>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</si>
  <si>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</si>
  <si>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</si>
  <si>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</si>
  <si>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</si>
  <si>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</si>
  <si>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</si>
  <si>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</si>
  <si>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</si>
  <si>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</si>
  <si>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</si>
  <si>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</si>
  <si>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</si>
  <si>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</si>
  <si>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</si>
  <si>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</si>
  <si>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</si>
  <si>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</si>
  <si>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</si>
  <si>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</si>
  <si>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</si>
  <si>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</si>
  <si>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</si>
  <si>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</si>
  <si>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</si>
  <si>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</si>
  <si>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</si>
  <si>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</si>
  <si>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</si>
  <si>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</si>
  <si>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</si>
  <si>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</si>
  <si>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</si>
  <si>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</si>
  <si>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</si>
  <si>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</si>
  <si>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</si>
  <si>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</si>
  <si>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</si>
  <si>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</si>
  <si>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</si>
  <si>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</si>
  <si>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</si>
  <si>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</si>
  <si>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</si>
  <si>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</si>
  <si>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</si>
  <si>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</si>
  <si>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</si>
  <si>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</si>
  <si>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</si>
  <si>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</si>
  <si>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28/01/2015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</si>
  <si>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</si>
  <si>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</si>
  <si>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</si>
  <si>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</si>
  <si>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</si>
  <si>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</si>
  <si>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</si>
  <si>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</si>
  <si>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</si>
  <si>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</si>
  <si>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</si>
  <si>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</si>
  <si>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</si>
  <si>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</si>
  <si>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</si>
  <si>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</si>
  <si>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</si>
  <si>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</si>
  <si>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</si>
  <si>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</si>
  <si>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</si>
  <si>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</si>
  <si>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</si>
  <si>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</si>
  <si>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</si>
  <si>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</si>
  <si>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</si>
  <si>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</si>
  <si>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</si>
  <si>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</si>
  <si>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</si>
  <si>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</si>
  <si>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</si>
  <si>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</si>
  <si>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</si>
  <si>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</si>
  <si>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</si>
  <si>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</si>
  <si>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</si>
  <si>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</si>
  <si>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</si>
  <si>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</si>
  <si>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</si>
  <si>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</si>
  <si>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</si>
  <si>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</si>
  <si>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</si>
  <si>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</si>
  <si>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</si>
  <si>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</si>
  <si>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</si>
  <si>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</si>
  <si>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</si>
  <si>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</si>
  <si>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</si>
  <si>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</si>
  <si>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</si>
  <si>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</si>
  <si>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</si>
  <si>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</si>
  <si>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</si>
  <si>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</si>
  <si>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</si>
  <si>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</si>
  <si>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</si>
  <si>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</si>
  <si>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</si>
  <si>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</si>
  <si>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</si>
  <si>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</si>
  <si>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</si>
  <si>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</si>
  <si>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</si>
  <si>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</si>
  <si>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</si>
  <si>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</si>
  <si>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</si>
  <si>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</si>
  <si>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</si>
  <si>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</si>
  <si>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</si>
  <si>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</si>
  <si>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</si>
  <si>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</si>
  <si>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</si>
  <si>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</si>
  <si>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</si>
  <si>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</si>
  <si>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</si>
  <si>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</si>
  <si>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</si>
  <si>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</si>
  <si>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</si>
  <si>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</si>
  <si>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</si>
  <si>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</si>
  <si>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</si>
  <si>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</si>
  <si>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</si>
  <si>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</si>
  <si>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</si>
  <si>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</si>
  <si>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</si>
  <si>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</si>
  <si>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</si>
  <si>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</si>
  <si>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</si>
  <si>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</si>
  <si>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</si>
  <si>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</si>
  <si>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</si>
  <si>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</si>
  <si>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</si>
  <si>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</si>
  <si>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</si>
  <si>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</si>
  <si>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</si>
  <si>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</si>
  <si>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</si>
  <si>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</si>
  <si>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</si>
  <si>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</si>
  <si>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</si>
  <si>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</si>
  <si>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</si>
  <si>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</si>
  <si>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</si>
  <si>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</si>
  <si>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</si>
  <si>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</si>
  <si>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</si>
  <si>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</si>
  <si>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</si>
  <si>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</si>
  <si>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</si>
  <si>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</si>
  <si>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</si>
  <si>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</si>
  <si>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</si>
  <si>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</si>
  <si>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</si>
  <si>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</si>
  <si>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</si>
  <si>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</si>
  <si>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</si>
  <si>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</si>
  <si>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</si>
  <si>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</si>
  <si>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</si>
  <si>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</si>
  <si>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</si>
  <si>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</si>
  <si>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</si>
  <si>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</si>
  <si>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</si>
  <si>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</si>
  <si>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</si>
  <si>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</si>
  <si>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</si>
  <si>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</si>
  <si>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</si>
  <si>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</si>
  <si>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</si>
  <si>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</si>
  <si>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</si>
  <si>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</si>
  <si>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</si>
  <si>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</si>
  <si>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</si>
  <si>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</si>
  <si>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</si>
  <si>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</si>
  <si>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</si>
  <si>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</si>
  <si>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</si>
  <si>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</si>
  <si>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</si>
  <si>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</si>
  <si>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</si>
  <si>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</si>
  <si>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</si>
  <si>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</si>
  <si>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</si>
  <si>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</si>
  <si>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</si>
  <si>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</si>
  <si>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</si>
  <si>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</si>
  <si>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</si>
  <si>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</si>
  <si>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</si>
  <si>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</si>
  <si>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</si>
  <si>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</si>
  <si>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</si>
  <si>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</si>
  <si>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</si>
  <si>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- 15/3/2005
- 30/10/2019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</si>
  <si>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</si>
  <si>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</si>
  <si>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</si>
  <si>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</si>
  <si>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</si>
  <si>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</si>
  <si>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</si>
  <si>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</si>
  <si>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</si>
  <si>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</si>
  <si>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</si>
  <si>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</si>
  <si>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</si>
  <si>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</si>
  <si>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</si>
  <si>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</si>
  <si>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</si>
  <si>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</si>
  <si>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</si>
  <si>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</si>
  <si>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- 06/04/2016
- 6/4/2016</t>
  </si>
  <si>
    <t>- Trường ĐH Ngoại ngữ - Tin học TPHCM
- Trường ĐH SP TPHCM</t>
  </si>
  <si>
    <t>10/9/1999</t>
  </si>
  <si>
    <t>- SP dạy nghề dành cho GV dạy TC nghề, CĐ nghề
- SP bậc 1</t>
  </si>
  <si>
    <t>- 11/9/2018
- 10/9/1999</t>
  </si>
  <si>
    <t>Trường CĐ Văn hóa TPHCM</t>
  </si>
  <si>
    <t>- BD GV chính (hạng II) tại Trường ĐH SP TPHCM ngày 15/5/2019
- CC Triết học, PP NC KH, LL dạy học ĐH tại Trường ĐH SPKT TPHCM ngày 16/10/2007.
- CN Sơ cấp LLCT tại TT BD Chính trị Quận Tân Bình ngày 15/1/2014.
- CN BD Nhận thức về Đảng cho đối tượng phát triển Đảng khóa III/2012 tại TT BD Chính trị Quận 3 ngày 5/9/2012</t>
  </si>
  <si>
    <t>- 07/9/2015
- 10/9/1999</t>
  </si>
  <si>
    <r>
      <t xml:space="preserve">- Trường CĐ Lý Tự Trọng TPHCM
</t>
    </r>
    <r>
      <rPr>
        <sz val="12"/>
        <rFont val="Times New Roman"/>
        <family val="1"/>
      </rPr>
      <t>- Trường CĐ Công thương TPHCM</t>
    </r>
  </si>
  <si>
    <r>
      <t xml:space="preserve">- 30/5/2019
</t>
    </r>
    <r>
      <rPr>
        <sz val="12"/>
        <rFont val="Times New Roman"/>
        <family val="1"/>
      </rPr>
      <t>- 30/5/2014</t>
    </r>
  </si>
  <si>
    <r>
      <t xml:space="preserve">- Tin học Ứng dụng cơ bản
</t>
    </r>
    <r>
      <rPr>
        <sz val="12"/>
        <rFont val="Times New Roman"/>
        <family val="1"/>
      </rPr>
      <t>- A</t>
    </r>
  </si>
  <si>
    <t>Trường ĐH Văn Hiến TPHCM</t>
  </si>
  <si>
    <t>Học viện Quản lý Giáo dục TPHCM</t>
  </si>
  <si>
    <t>- BD GV chính (hạng II) tại Trường ĐH SP TPHCM ngày 15/5/2019
- CN BD Kiến thức QP-AN đối tượng 3 tại Trường Quân sự TPHCM ngày 29/11/2019.
- CN Sơ cấp LLCT tại TT BD Chính trị Quận tân Bình ngày 22/8/2016.
- CC Triết học, PP NC KH, LL dạy học ĐH tại Trường ĐH SPKT TPHCM ngày 16/10/2007.
- CN BD Nhận thức về Đảng cho đối tượng phát triển Đảng khóa III/2012 tại TT BD Chính trị Quận 3 ngày 5/9/2012</t>
  </si>
  <si>
    <t>- Trường ĐH Vinh
- Trường ĐH Ngoại thương TPHCM</t>
  </si>
  <si>
    <t>- 18/12/2013
- 10/8/1996</t>
  </si>
  <si>
    <t>- B1
- B
- A</t>
  </si>
  <si>
    <t>- Trường ĐH Vinh
- Trường ĐH Kinh tế TPHCM
- Trường ĐH Kinh tế TPHCM</t>
  </si>
  <si>
    <t>- 11/3/2013
- 20/10/1993
- 15/6/1994</t>
  </si>
  <si>
    <t>- BD GV chính (hạng II) tại Trường ĐH SP TPHCM ngày 15/5/2019
- CN Sơ cấp LLCT tại TT BD Chính trị Quận Tân Bình TPHCM ngày 15/1/2014.
- CN BD CBCCNN ngành GDĐT tại Trường CB QLGD - ĐT II ngày 4/2/2004.
- CC Kỹ năng dạy lý thuyết tại Viện NC PT GD ngày 14/9/2001.
- CN Hoàn thành chương trình BD Kiến thức QPAN đối tượng 3 tại Trường Quân sự TPHCM ngày 28/4/2017.
- Bằng TN Kỹ thuật viên cơ khí, thợ cả huấn luyện sản xuất tại Liên bang CH XHCN CN Xô Viết ngày 27/5/1987.</t>
  </si>
  <si>
    <t>- Trường ĐH Vinh
- Trường ĐH SP KT TPHCM</t>
  </si>
  <si>
    <t>- 18/12/2013
- 29/9/1989</t>
  </si>
  <si>
    <t>29/9/1989</t>
  </si>
  <si>
    <t>- B1
- A</t>
  </si>
  <si>
    <t>- 11/03/2013
- 21/8/1995</t>
  </si>
  <si>
    <t>- Trường ĐH Vinh
- Trường ĐH SP TPHCM</t>
  </si>
  <si>
    <t>- BD GV chính (hạng II) tại Trường ĐH SP TPHCM ngày 15/5/2019
- CN Sơ cấp LLCT tại TT BD Chính trị Quận tân Bình ngày 15/01/2014.
- CN BD CBCCNN ngành GDĐT tại Trường Cán bộ Quản lý Giáo dục ngày 4/2/2004.
- CN Hoàn thành chương trình BD Kiến thức QPAN đối tượng 3 tại Trường Quân sự TP ngày 25/5/2018
- CN BD PP dạy học cho GV hạt nhân tại Trường ĐH SP Kt TPHCM ngày 9/4/2005.
- CN Nhận thức về Đảng tại Sở gDĐT THPCM ngày 27/6/2003.
- CC Kỹ năng dạy lý thuyết tại Viện Nghiên cứu Phát triển GD ngày 14/9/2001.</t>
  </si>
  <si>
    <t>Trường ĐH Kỹ thuật</t>
  </si>
  <si>
    <t>01/4/1998</t>
  </si>
  <si>
    <t>- SP dạy nghề dành cho GV TC, CĐ
- NVSP dành cho GV ĐH, CĐ</t>
  </si>
  <si>
    <t>- 7/9/2015
- 13/6/2019</t>
  </si>
  <si>
    <t>- Trường CĐ Nghề TPHCM
- Trường ĐH SP HN</t>
  </si>
  <si>
    <t>Chứng chỉ nghề Công nghệ Nhiệt - lạnh bậc 3/7</t>
  </si>
  <si>
    <t>- B
- B</t>
  </si>
  <si>
    <t>- 11/03/2019
- 25/3/2000</t>
  </si>
  <si>
    <t>- Trường CĐ Công nghệ LADEC
- Trường ĐH Dân lập Hồng Bàng</t>
  </si>
  <si>
    <t>28/9/2016</t>
  </si>
  <si>
    <t>- BD GV chính (hạng II) tại Trường ĐH SP TPHCM ngày 15/5/2019.
- CN tốt nghiệp ngành Nhiệt lạnh tại TT Nghiên cứu thiết bị nhiệt và năng lượng mới ngày 18/3/1998
- CC GD học ĐH tại Viện Chiến lược và Chương trình Giáo dục ngày 20/8/2003
- CN Hoàn thành chương trình BD kiến thức QP AN đối tượng 3 tại Trường Quân sự TPHCM ngày 28/3/2018.</t>
  </si>
  <si>
    <t>Viện Công nghệ Châu Á</t>
  </si>
  <si>
    <t>17/12/2013</t>
  </si>
  <si>
    <t>19/12/2017</t>
  </si>
  <si>
    <t>20/4/2008</t>
  </si>
  <si>
    <t>15/5/2007</t>
  </si>
  <si>
    <t>- CC Lý luận dạy học ĐH Tại Trường ĐH KHXH&amp;NV ngày 2/7/2012.</t>
  </si>
  <si>
    <t>- Kỹ thuật xây dựng công trình giao thông
- Xây dựng cầu đường</t>
  </si>
  <si>
    <t>- 5/4/2018
- 20/3/2014</t>
  </si>
  <si>
    <t>22/3/2013</t>
  </si>
  <si>
    <t>9/8/2012</t>
  </si>
  <si>
    <t>KT Điện - điện tử</t>
  </si>
  <si>
    <t>01/12/2001</t>
  </si>
  <si>
    <t>Trường CĐ SP KT Nam Định</t>
  </si>
  <si>
    <t>- Chứng chỉ nghề Điện tử công nghiệp bậc 3/7
- Chứng chỉ nghề Điện tử công nghiệp bậc 4/7</t>
  </si>
  <si>
    <t>- 28/12/2017
- 8/11/2001</t>
  </si>
  <si>
    <t>- Trường CĐ Lý Tự Trọng TPHCM
- Trường CĐ SPKT Nam Định</t>
  </si>
  <si>
    <t>Hội Tin học VN</t>
  </si>
  <si>
    <t>18/12/2003</t>
  </si>
  <si>
    <t>Trường ĐH Ngoại ngữ - ĐH Quốc Gia HN</t>
  </si>
  <si>
    <t>CN BD kiến thức QL HC NN và QLGDĐT</t>
  </si>
  <si>
    <t>- BD GV chính (hạng II) tại Trường ĐH SP TPHCM ngày 15/5/2019.
- CN Triết học, LL dạy học ĐH  tại Trường ĐH SP KT TPHCM ngày 12/8/2009.
- CC Kỹ thuật điều khiển lập trình PLC SIMATIC S7-300 System Handling tại Trường ĐH SP Kt TPHCM ngày 6/9/2004.</t>
  </si>
  <si>
    <t>- Đại số và lý thuyết số
- Toán học</t>
  </si>
  <si>
    <t>- 30/7/2009
- 20/11/2001</t>
  </si>
  <si>
    <t>NVSP dành cho GV</t>
  </si>
  <si>
    <t>15/5/2017</t>
  </si>
  <si>
    <t>6/9/2018</t>
  </si>
  <si>
    <t>- TOEIC 610
- B</t>
  </si>
  <si>
    <t>- 8/4/2014
- 10/8/2009</t>
  </si>
  <si>
    <t>- ETS
- Trường CĐ CN Thực phẩm TPHCM</t>
  </si>
  <si>
    <t>- CN Hoàn thành chương trình BD Kiến thức QP AN đối tượng 3 tại Trường quân sự TPHCM ngày 6/7/2018.
- CN QLHC - NS tại Viện nghiên cứu Châu Á ngày 22/7/2017.
- CN Sơ cấp LLCT tại TT BD Chính trị Quận Tân Bình ngày 22/8/2016.</t>
  </si>
  <si>
    <t>- Học viện Kỹ thuật Quân sự
- Trường ĐH Mở Bán công TPHCM</t>
  </si>
  <si>
    <t>- 8/8/2014
- 02/12/1999</t>
  </si>
  <si>
    <r>
      <t xml:space="preserve">- SP Bậc 2
</t>
    </r>
    <r>
      <rPr>
        <sz val="12"/>
        <color rgb="FFFF0000"/>
        <rFont val="Times New Roman"/>
        <family val="1"/>
      </rPr>
      <t>- NVSP dành cho GV CĐ, ĐH</t>
    </r>
  </si>
  <si>
    <r>
      <rPr>
        <sz val="12"/>
        <rFont val="Times New Roman"/>
        <family val="1"/>
      </rPr>
      <t>- Trường ĐH SPKT TPHCM</t>
    </r>
    <r>
      <rPr>
        <sz val="12"/>
        <color rgb="FFFF0000"/>
        <rFont val="Times New Roman"/>
        <family val="1"/>
      </rPr>
      <t xml:space="preserve">
- Trường ĐH SP HN 2</t>
    </r>
  </si>
  <si>
    <r>
      <rPr>
        <sz val="12"/>
        <rFont val="Times New Roman"/>
        <family val="1"/>
      </rPr>
      <t>- 15/3/2005</t>
    </r>
    <r>
      <rPr>
        <sz val="12"/>
        <color rgb="FFFF0000"/>
        <rFont val="Times New Roman"/>
        <family val="1"/>
      </rPr>
      <t xml:space="preserve">
- 30/10/2019</t>
    </r>
  </si>
  <si>
    <t>Trường ĐH Mở BC TPHCM</t>
  </si>
  <si>
    <t>CBQL các Khoa, Phòng, Ban trường ÐH, CĐ</t>
  </si>
  <si>
    <t>- BD GV chính (hạng II) tại Trường ĐH SP TPHCM ngày 15/5/2019
- CN Sơ cấp LLCT tại TT BD Chính trị Quận Tân Bình ngày 15/1/2014.
- CN Hoàn thành chương trình BD Kiến thức QPAN đối tượng 3 tại Trường Quân sự TPHCM ngày 25/5/2018
- CC Đại học đại cương tại ĐH Mở Bán công TPHCM ngày 30/11/1999
- CN Mua sắm Bảo trì và sử dụng thiết bị dạy học tại Trường ĐH SP Kt TPHCM ngày 08/01/2006.</t>
  </si>
  <si>
    <t>Số TT</t>
  </si>
  <si>
    <t>Tổng</t>
  </si>
  <si>
    <t>Chức vụ/ Chức danh</t>
  </si>
  <si>
    <t>Kiêm chức</t>
  </si>
  <si>
    <t>Trình độ Tin học</t>
  </si>
  <si>
    <t>Trình độ Ngoại ngữ</t>
  </si>
  <si>
    <t>Trình độ Lý luận Chính trị</t>
  </si>
  <si>
    <t>Hợp đồng</t>
  </si>
  <si>
    <t>Đảng viên</t>
  </si>
  <si>
    <t xml:space="preserve">Trưởng, Phụ trách phòng  </t>
  </si>
  <si>
    <t>Phó Trưởng đơn vị</t>
  </si>
  <si>
    <t>Trưởng Bộ môn, Tổ trưởng</t>
  </si>
  <si>
    <t>Khác</t>
  </si>
  <si>
    <t>UD CNTT NC</t>
  </si>
  <si>
    <t>SC</t>
  </si>
  <si>
    <t>Trên TC</t>
  </si>
  <si>
    <t>Biên chế + Không thời hạn + Nghị định 68 (Sở)</t>
  </si>
  <si>
    <t>Hợp đồng trường</t>
  </si>
  <si>
    <t>Ban Giám hiệu</t>
  </si>
  <si>
    <t>Phòng Tổ chức -HC-TH</t>
  </si>
  <si>
    <t>Phòng Kế hoạch - TC</t>
  </si>
  <si>
    <t>Phòng Quản trị - DV</t>
  </si>
  <si>
    <t>Khoa CN Điện - Điện tử</t>
  </si>
  <si>
    <t>TT Y tế</t>
  </si>
  <si>
    <t xml:space="preserve"> Tổ Thanh tra - Pháp chế</t>
  </si>
  <si>
    <t>TỔNG</t>
  </si>
  <si>
    <t>Trưởng các phòng ban, trung tâm:</t>
  </si>
  <si>
    <t>Phó các phòng ban, trung tâm:</t>
  </si>
  <si>
    <t>Trưởng khoa:</t>
  </si>
  <si>
    <t>Phó Trưởng khoa:</t>
  </si>
  <si>
    <t>Trưởng bộ môn:</t>
  </si>
  <si>
    <t>Giảng viên (trưởng, phó khoa + Trưởng bộ môn + giảng viên + kiêm chức):</t>
  </si>
  <si>
    <t>TBM</t>
  </si>
  <si>
    <t>CD</t>
  </si>
  <si>
    <t>HT</t>
  </si>
  <si>
    <t>PHT</t>
  </si>
  <si>
    <t>PK</t>
  </si>
  <si>
    <t>PP</t>
  </si>
  <si>
    <t>TT</t>
  </si>
  <si>
    <t>TK</t>
  </si>
  <si>
    <t>TP</t>
  </si>
  <si>
    <t>TTT</t>
  </si>
  <si>
    <t>DH</t>
  </si>
  <si>
    <t>PTT</t>
  </si>
  <si>
    <t>01/12/2019</t>
  </si>
  <si>
    <t>Khoa CNTT</t>
  </si>
  <si>
    <t>Khoa KHCB</t>
  </si>
  <si>
    <t>Khoa Điện tử</t>
  </si>
  <si>
    <t>Khoa LLCT</t>
  </si>
  <si>
    <t>- A (1997)</t>
  </si>
  <si>
    <t>- 12/9/2000
- 23/04/2019</t>
  </si>
  <si>
    <t>- Trường ĐH KHTN TPHCM
- Trường ĐH CNTT</t>
  </si>
  <si>
    <t>25/11/2019</t>
  </si>
  <si>
    <t>- NVSP dành cho GV CĐ, ĐH
-  SP Bậc 2
- SP Bậc 1</t>
  </si>
  <si>
    <t>- 25/11/2019
- 15/3/2005
- 21/2/2001</t>
  </si>
  <si>
    <t>- Trường ĐH SP Hà Nội
- Trường ĐH SPKT TPHCM</t>
  </si>
  <si>
    <t>25/9/2019</t>
  </si>
  <si>
    <t>25/09/2019</t>
  </si>
  <si>
    <t>Trường ĐH Giao thông Vận tải TPHCM</t>
  </si>
  <si>
    <t>- Đại học
- B2
- C</t>
  </si>
  <si>
    <t>- 25/3/2019
- 26/01/2016
- 20/8/2003</t>
  </si>
  <si>
    <t>- Trường ĐH Kinh Bắc
- Trường ĐH Ngoại ngữ - ĐH Huế
- Trường ĐH KHXH&amp;NV TPHCM</t>
  </si>
  <si>
    <t>22/11/2019</t>
  </si>
  <si>
    <t>HV Hành chính Quốc Gia</t>
  </si>
  <si>
    <t>- Quản lý giáo dục
- Quản trị kinh doanh</t>
  </si>
  <si>
    <t>- Trường ĐH Vinh
- Trường ĐH Mở Bán công TPHCM</t>
  </si>
  <si>
    <t>- 18/01/2013
- 27/04/1998</t>
  </si>
  <si>
    <t>14/06/2018</t>
  </si>
  <si>
    <t>06/09/2010</t>
  </si>
  <si>
    <t>Trường ĐH SP Kỹ thuật TPHCM</t>
  </si>
  <si>
    <t>- Thạc sỹ QLGD
- ĐT, BD CBQL GDNN</t>
  </si>
  <si>
    <t>- 18/01/2013
- 02/11/2017</t>
  </si>
  <si>
    <t>- Trường ĐH Vinh
- Học viện CB TPHCM</t>
  </si>
  <si>
    <r>
      <rPr>
        <sz val="12"/>
        <color rgb="FFFF0000"/>
        <rFont val="Times New Roman"/>
        <family val="1"/>
      </rPr>
      <t xml:space="preserve">- BD GV chính (hạng II) tại Trường ĐH SP TPHCM ngày 15/5/2019
</t>
    </r>
    <r>
      <rPr>
        <sz val="12"/>
        <rFont val="Times New Roman"/>
        <family val="1"/>
      </rPr>
      <t>- CN SC LLCT tại TT BD Chính trị Quận Tân Bình TPHCM ngày 15/01/2014.
- CN BD QLNS các cơ sở GDĐT, trường ĐH, CĐ tại Học viện QLGD ngày 11/12/2015.
- CN BD Kiến thức QP AN tại Trường Quân sự Quân khu 7 ngày 13/7/2018.
- Phiếu báo kết quả học tập BD NV Văn thư - Lưu trữ khóa 27 tại Trường TH Văn thư - Lưu trữ ngày 28/10/1995.</t>
    </r>
  </si>
  <si>
    <t>- Trường ĐH Vinh
- Trường ĐH Kinh tế TPHCM</t>
  </si>
  <si>
    <t>- 18/01/2013
- 22/02/2003</t>
  </si>
  <si>
    <t>14/10/1995</t>
  </si>
  <si>
    <t>- 04/01/2013
- 18/10/2002</t>
  </si>
  <si>
    <t>- Trường ĐH Vinh
- Trường ĐH Kinh tế</t>
  </si>
  <si>
    <t>11/01/2018</t>
  </si>
  <si>
    <t>18/01/2013</t>
  </si>
  <si>
    <t>- CN SC LLCT tại TT Bồi dưỡng Chính trị Quận Tân Bình TPHCM ngày 15/01/2014.</t>
  </si>
  <si>
    <t>12/03/2014</t>
  </si>
  <si>
    <t>02/10/2008</t>
  </si>
  <si>
    <t>25/09/2014</t>
  </si>
  <si>
    <t>08/03/2017</t>
  </si>
  <si>
    <t>- CN BD NV hành chính văn phòng trong nhà trường tại Trường Cán bộ QLGD TPHCM ngày 15/06/2011</t>
  </si>
  <si>
    <t>15/06/2010</t>
  </si>
  <si>
    <t>04/08/2015</t>
  </si>
  <si>
    <t>- CN SC LLCT tại TT BD Chính trị Quận Tân Bình ngày 17/06/2014.</t>
  </si>
  <si>
    <t>NV SP dành cho GV, CĐ, ĐH</t>
  </si>
  <si>
    <t>10/05/2018</t>
  </si>
  <si>
    <t>Trường ĐH Đà Nẵng</t>
  </si>
  <si>
    <t>18/03/2011</t>
  </si>
  <si>
    <t>02/07/2003</t>
  </si>
  <si>
    <t>TT Hỗ trợ Phát triển ứng dụng CN Tin học - Ngoại ngữ</t>
  </si>
  <si>
    <t>- CN BD ngạch Kế toán viên tại Trường BD Cán bộ Tài chính ngày 16/6/2017.
- CN BD CB Văn thư - Hành chính tại Trường CB QLGD - ĐT II ngày 11/7/2007.</t>
  </si>
  <si>
    <t>16/05/2012</t>
  </si>
  <si>
    <t>6/9/2010</t>
  </si>
  <si>
    <t>12/07/2006</t>
  </si>
  <si>
    <t>TT ĐH Tại chức Cần Thơ</t>
  </si>
  <si>
    <t>- CN BD NV Hành chính văn phòng trong nhà trường tại Trường CB QLGD TPHCM ngày 21/8/2017.
- CN PP, kỹ năng tự kiểm định CL GDNN tại Viện Đào tạo và Phát triển Nhân lực ngày 10/11/2018.</t>
  </si>
  <si>
    <t>- CN huấn luyện NV PCCC tại Cảnh sát PCCC ngày 18/5/2015</t>
  </si>
  <si>
    <t>Sửa chữa ô tô bậc 3/7</t>
  </si>
  <si>
    <t>Trường CĐ Công nghiệp IV</t>
  </si>
  <si>
    <t>01/10/2003</t>
  </si>
  <si>
    <t>22/10/2012</t>
  </si>
  <si>
    <t>02/08/2010</t>
  </si>
  <si>
    <t>Trung học ANND TPHCM</t>
  </si>
  <si>
    <t>01/02/1988</t>
  </si>
  <si>
    <t>CN BD NV BV CQDN tại Phòng XDPT TD BV ANTQ ngày 05/05/2014</t>
  </si>
  <si>
    <t>16/07/2013</t>
  </si>
  <si>
    <t>- 23/02/2019
- 31/10/2009</t>
  </si>
  <si>
    <t>02/04/2019</t>
  </si>
  <si>
    <t>- CN BD Cán bộ văn thư hành chính - Khóa 6 tại Trường Cán bộ QLGD &amp; ĐT II ngày 11/07/2007.
- Bằng TN TCCN Mầm non tại Trường TH SP Mầm non TPHCM ngày 20/07/2001./</t>
  </si>
  <si>
    <t>Truường ĐH Đà Nẵng</t>
  </si>
  <si>
    <t>10/12/2013</t>
  </si>
  <si>
    <t>22/09/2009</t>
  </si>
  <si>
    <t>20/07/2012</t>
  </si>
  <si>
    <t>- Trường CĐ Lý Tự Trọng TPHCM
- TT Ngôn ngữ Việt Mỹ</t>
  </si>
  <si>
    <t>- CN BD NV hành chính văn phòng trong nhà trường tại Trường CB QLGD TPHCM ngày 15/06/2011.</t>
  </si>
  <si>
    <t>25/08/2010</t>
  </si>
  <si>
    <t>- TOEFL ITP 357
- B</t>
  </si>
  <si>
    <t>- 27/03/2019
- 23/02/2019</t>
  </si>
  <si>
    <t>27/12/2015</t>
  </si>
  <si>
    <t>Trường ĐT, BD Cán bộ, CC</t>
  </si>
  <si>
    <t>- CN BD CB văn thư, hành chính - khóa 6 tại Trường CB QLGD &amp; ĐT II ngày 11/07/2007.</t>
  </si>
  <si>
    <t>Trường ĐH Luật HN</t>
  </si>
  <si>
    <t>15/01/2015</t>
  </si>
  <si>
    <t>CC nghề Điện lạnh bậc 3/7</t>
  </si>
  <si>
    <t>20/7/1990</t>
  </si>
  <si>
    <t>Trường DN TH Lý Tự Trọng TPHCM</t>
  </si>
  <si>
    <t>05/10/2005</t>
  </si>
  <si>
    <t>23/12/2010</t>
  </si>
  <si>
    <t>TT Ngôn ngữ Việt -Mỹ</t>
  </si>
  <si>
    <t>05/07/2019</t>
  </si>
  <si>
    <t>Trường ĐH Nội vụ Hà Nội</t>
  </si>
  <si>
    <t>Trường ĐH Công nghiệp Thực phẩm TPHCM</t>
  </si>
  <si>
    <t>15/05/2018</t>
  </si>
  <si>
    <t>23/08/2011</t>
  </si>
  <si>
    <t>Trường ĐH Thái Bình Dương</t>
  </si>
  <si>
    <t>TOEIC 495</t>
  </si>
  <si>
    <t>23/03/2012</t>
  </si>
  <si>
    <t>13/11/2017</t>
  </si>
  <si>
    <t>- Bằng TN CĐ Tài chính - Ngân hàng tại trường ĐH Nguyễn Tất Thành ngày 20/08/2012 (bảng điểm).</t>
  </si>
  <si>
    <t>07/04/2016</t>
  </si>
  <si>
    <t>04/02/2010</t>
  </si>
  <si>
    <t>Trường CĐ Nghề Kỹ thuật Công nghệ TPHCM</t>
  </si>
  <si>
    <t>14/03/2007</t>
  </si>
  <si>
    <t>Kỹ thuật Điện và Điện tử</t>
  </si>
  <si>
    <t>08/08/2014</t>
  </si>
  <si>
    <t>CC kỹ năng nghề Điện tử Công nghiệp bậc 3/7</t>
  </si>
  <si>
    <t>- 21/03/2012
- 22/05/2013</t>
  </si>
  <si>
    <t>- Trường ĐH KHTN TPHCM
- Trường ĐH Giao thông Vận tải TPHCM</t>
  </si>
  <si>
    <t>17/09/2015</t>
  </si>
  <si>
    <t>Trường ĐH Tài nguyên Môi trường TPHCM</t>
  </si>
  <si>
    <t>Trường ĐH Quốc tế Hồng Bàng TPHCM</t>
  </si>
  <si>
    <t>13/08/2012</t>
  </si>
  <si>
    <t>15/04/2008</t>
  </si>
  <si>
    <t>TT UDCN &amp; Thiết kế công trình Viễn thông Tin học</t>
  </si>
  <si>
    <t>25/12/2017</t>
  </si>
  <si>
    <t>29/07/2010</t>
  </si>
  <si>
    <t>- 11/07/2015
- 25/02/2019</t>
  </si>
  <si>
    <t>- 23/12/2010
- 28/10/2008</t>
  </si>
  <si>
    <t>- TT Ngôn ngữ Việt - Mỹ
- Trường ĐH Kinh tế TPHCM</t>
  </si>
  <si>
    <t>- CN BD ngạch Kế toán viên tại Trường BD Cán bộ Tài chính ngày 16/06/2017.</t>
  </si>
  <si>
    <t>28/12/2018</t>
  </si>
  <si>
    <t>30/08/2019</t>
  </si>
  <si>
    <t>12/09/2011</t>
  </si>
  <si>
    <t>12/04/2012</t>
  </si>
  <si>
    <t>Trường TH KT Lý Tự Trọng TPHCM</t>
  </si>
  <si>
    <t>Bằng nghề Điện xí nghiệp bậc 3/7</t>
  </si>
  <si>
    <t>08/09/2004</t>
  </si>
  <si>
    <t>10/05/2012</t>
  </si>
  <si>
    <t>14/06/2011</t>
  </si>
  <si>
    <t>CN nghề Điện xí nghiệp bậc 3/7</t>
  </si>
  <si>
    <t>03/08/2001</t>
  </si>
  <si>
    <t>- 03/10/2013
- 18/03/2016</t>
  </si>
  <si>
    <t>14/01/2016</t>
  </si>
  <si>
    <t>09/01/2014</t>
  </si>
  <si>
    <t>29/8/2016</t>
  </si>
  <si>
    <t>CC nghề Điện xí nghiệp bậc 3/7</t>
  </si>
  <si>
    <t>06/11/1999</t>
  </si>
  <si>
    <t>10/11/2010</t>
  </si>
  <si>
    <t>11/09/2014</t>
  </si>
  <si>
    <t>TT Ngôn ngữ Việt - Mỹ</t>
  </si>
  <si>
    <t>Bằng nghề Điện xí nghiệp bậc 4/7</t>
  </si>
  <si>
    <t>06/5/2005</t>
  </si>
  <si>
    <t>10/5/2012</t>
  </si>
  <si>
    <t>14/06/2012</t>
  </si>
  <si>
    <t>Trường ĐH Nông Lâm - ĐH Huế</t>
  </si>
  <si>
    <t>SPDN dành cho GV dạy trình độ CĐ nghề, TC nghề</t>
  </si>
  <si>
    <t>25/06/2012</t>
  </si>
  <si>
    <t>TT Tin học HUETECH</t>
  </si>
  <si>
    <t>20/12/2010</t>
  </si>
  <si>
    <t>TT Ngoại ngữ - Tin học HUEITC</t>
  </si>
  <si>
    <t>- CN BD NV QLDA đầu tư XD công trình tại CTCP Đào tạo và NC QL Kinh tế ngày 29/10/2012.
- CC BD NV Lập dự toán xây dựng công trình tại Trường ĐH Nông Lâm ngày 20/3/2012.</t>
  </si>
  <si>
    <t>Trường CĐ Kỹ thuật Lý Tự Trọng TPHCM</t>
  </si>
  <si>
    <t>09/09/2015</t>
  </si>
  <si>
    <t>25/09/2015</t>
  </si>
  <si>
    <t>- Đại học
- Trung cấp</t>
  </si>
  <si>
    <t>- Kế toán
- Điện công nghiệp</t>
  </si>
  <si>
    <t>- Trường ĐH Sài Gòn
- Trường CĐ Lý Tự Trọng TPHCM</t>
  </si>
  <si>
    <t>- 31/12/2013
- 15/08/2004</t>
  </si>
  <si>
    <t>15/12/2014</t>
  </si>
  <si>
    <t>CC nghề Điện công nghiệp bậc 3/7</t>
  </si>
  <si>
    <t>Trường ĐH Văn Hiến</t>
  </si>
  <si>
    <t>01/01/2020</t>
  </si>
  <si>
    <t>Trưởng Bộ môn Cơ điện tử và Tự động hóa</t>
  </si>
  <si>
    <t>Trường ĐH SP HN2</t>
  </si>
  <si>
    <t>- Đại học
- B2</t>
  </si>
  <si>
    <t>- 21/05/2019
- 28/11/2018</t>
  </si>
  <si>
    <t>23/01/2020</t>
  </si>
  <si>
    <t>Sửa chữa điện</t>
  </si>
  <si>
    <t>Trường Đào tạo Nghề Cơ điện hóa chất</t>
  </si>
  <si>
    <t>01/11/2000</t>
  </si>
  <si>
    <t>01/02/2020</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</si>
  <si>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</si>
  <si>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</si>
  <si>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</si>
  <si>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</si>
  <si>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</si>
  <si>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</si>
  <si>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</si>
  <si>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</si>
  <si>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</si>
  <si>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</si>
  <si>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</si>
  <si>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</si>
  <si>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</si>
  <si>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</si>
  <si>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</si>
  <si>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</si>
  <si>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</si>
  <si>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</si>
  <si>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</si>
  <si>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</si>
  <si>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</si>
  <si>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</si>
  <si>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</si>
  <si>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</si>
  <si>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</si>
  <si>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</si>
  <si>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</si>
  <si>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</si>
  <si>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</si>
  <si>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</si>
  <si>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</si>
  <si>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</si>
  <si>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</si>
  <si>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</si>
  <si>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</si>
  <si>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</si>
  <si>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</si>
  <si>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</si>
  <si>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</si>
  <si>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</si>
  <si>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</si>
  <si>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</si>
  <si>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</si>
  <si>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</si>
  <si>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</si>
  <si>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</si>
  <si>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</si>
  <si>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</si>
  <si>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</si>
  <si>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</si>
  <si>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</si>
  <si>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</si>
  <si>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</si>
  <si>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</si>
  <si>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</si>
  <si>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</si>
  <si>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</si>
  <si>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</si>
  <si>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</si>
  <si>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</si>
  <si>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</si>
  <si>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</si>
  <si>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</si>
  <si>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</si>
  <si>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</si>
  <si>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</si>
  <si>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</si>
  <si>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</si>
  <si>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</si>
  <si>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</si>
  <si>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</si>
  <si>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</si>
  <si>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</si>
  <si>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</si>
  <si>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</si>
  <si>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</si>
  <si>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</si>
  <si>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</si>
  <si>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</si>
  <si>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</si>
  <si>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</si>
  <si>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</si>
  <si>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</si>
  <si>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</si>
  <si>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</si>
  <si>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</si>
  <si>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</si>
  <si>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</si>
  <si>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</si>
  <si>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</si>
  <si>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</si>
  <si>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</si>
  <si>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</si>
  <si>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</si>
  <si>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</si>
  <si>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</si>
  <si>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</si>
  <si>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</si>
  <si>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</si>
  <si>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</si>
  <si>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</si>
  <si>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</si>
  <si>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</si>
  <si>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</si>
  <si>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</si>
  <si>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</si>
  <si>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</si>
  <si>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</si>
  <si>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</si>
  <si>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</si>
  <si>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</si>
  <si>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</si>
  <si>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</si>
  <si>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</si>
  <si>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</si>
  <si>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</si>
  <si>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</si>
  <si>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</si>
  <si>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</si>
  <si>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</si>
  <si>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</si>
  <si>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</si>
  <si>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</si>
  <si>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</si>
  <si>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</si>
  <si>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</si>
  <si>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</si>
  <si>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</si>
  <si>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</si>
  <si>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</si>
  <si>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</si>
  <si>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</si>
  <si>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</si>
  <si>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</si>
  <si>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</si>
  <si>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</si>
  <si>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</si>
  <si>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</si>
  <si>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</si>
  <si>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</si>
  <si>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</si>
  <si>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</si>
  <si>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</si>
  <si>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</si>
  <si>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</si>
  <si>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</si>
  <si>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</si>
  <si>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</si>
  <si>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</si>
  <si>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</si>
  <si>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</si>
  <si>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</si>
  <si>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</si>
  <si>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</si>
  <si>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</si>
  <si>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</si>
  <si>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</si>
  <si>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</si>
  <si>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</si>
  <si>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</si>
  <si>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</si>
  <si>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</si>
  <si>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</si>
  <si>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</si>
  <si>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</si>
  <si>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</si>
  <si>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</si>
  <si>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</si>
  <si>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</si>
  <si>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</si>
  <si>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</si>
  <si>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</si>
  <si>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</si>
  <si>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</si>
  <si>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</si>
  <si>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</si>
  <si>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</si>
  <si>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</si>
  <si>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</si>
  <si>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</si>
  <si>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</si>
  <si>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</si>
  <si>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</si>
  <si>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</si>
  <si>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</si>
  <si>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</si>
  <si>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</si>
  <si>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</si>
  <si>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</si>
  <si>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</si>
  <si>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</si>
  <si>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</si>
  <si>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</si>
  <si>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</si>
  <si>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</si>
  <si>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</si>
  <si>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</si>
  <si>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</si>
  <si>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</si>
  <si>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</si>
  <si>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</si>
  <si>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</si>
  <si>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</si>
  <si>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</si>
  <si>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</si>
  <si>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</si>
  <si>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</si>
  <si>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</si>
  <si>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</si>
  <si>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</si>
  <si>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</si>
  <si>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</si>
  <si>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</si>
  <si>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</si>
  <si>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</si>
  <si>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</si>
  <si>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</si>
  <si>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</si>
  <si>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</si>
  <si>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</si>
  <si>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</si>
  <si>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</si>
  <si>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</si>
  <si>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</si>
  <si>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</si>
  <si>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</si>
  <si>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</si>
  <si>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</si>
  <si>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</si>
  <si>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</si>
  <si>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</si>
  <si>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</si>
  <si>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</si>
  <si>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</si>
  <si>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</si>
  <si>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</si>
  <si>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</si>
  <si>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</si>
  <si>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</si>
  <si>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</si>
  <si>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</si>
  <si>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</si>
  <si>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</si>
  <si>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</si>
  <si>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</si>
  <si>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</si>
  <si>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</si>
  <si>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</si>
  <si>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</si>
  <si>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</si>
  <si>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</si>
  <si>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</si>
  <si>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</si>
  <si>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</si>
  <si>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</si>
  <si>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</si>
  <si>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</si>
  <si>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</si>
  <si>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</si>
  <si>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</si>
  <si>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</si>
  <si>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</si>
  <si>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</si>
  <si>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</si>
  <si>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</si>
  <si>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</si>
  <si>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</si>
  <si>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</si>
  <si>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</si>
  <si>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</si>
  <si>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</si>
  <si>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</si>
  <si>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</si>
  <si>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</si>
  <si>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</si>
  <si>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</si>
  <si>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</si>
  <si>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</si>
  <si>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</si>
  <si>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</si>
  <si>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</si>
  <si>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</si>
  <si>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</si>
  <si>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</si>
  <si>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</si>
  <si>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Khoa LL Chính trị</t>
  </si>
  <si>
    <t>TT Điều hành và QLDL</t>
  </si>
  <si>
    <t>Phòng TC - HC - TH</t>
  </si>
  <si>
    <t>TT Quan hệ doanh nghiệp</t>
  </si>
  <si>
    <t>Phòng Khảo thí và Đảm bảo CL</t>
  </si>
  <si>
    <t>Phòng CTCT - HSSV</t>
  </si>
  <si>
    <t>Phòng KHCN &amp; QHQT</t>
  </si>
  <si>
    <t>TT Thư viện</t>
  </si>
  <si>
    <t>TT Đào tạo LTT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</si>
</sst>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dd/yyyy;@"/>
    <numFmt numFmtId="165" formatCode="0.00;\-0.00;"/>
  </numFmts>
  <fonts count="3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sz val="13"/>
      <name val="Calibri"/>
      <family val="2"/>
    </font>
    <font>
      <sz val="10"/>
      <name val="Times New Roman"/>
      <family val="1"/>
    </font>
    <font>
      <b/>
      <sz val="10"/>
      <name val="Times New Roman"/>
      <family val="1"/>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9" tint="0.39997558519241921"/>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251">
    <xf numFmtId="0" fontId="0" fillId="0" borderId="0" xfId="0"/>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0" fontId="28" fillId="33" borderId="0" xfId="0" applyFont="1" applyFill="1" applyAlignment="1">
      <alignment vertical="center"/>
    </xf>
    <xf numFmtId="0" fontId="28" fillId="33" borderId="10" xfId="0" quotePrefix="1" applyFont="1" applyFill="1" applyBorder="1" applyAlignment="1">
      <alignment wrapText="1"/>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28" fillId="33" borderId="0" xfId="0" applyFont="1" applyFill="1" applyAlignment="1">
      <alignment horizontal="center" vertical="center" wrapText="1"/>
    </xf>
    <xf numFmtId="0" fontId="28" fillId="0" borderId="0" xfId="0" applyFont="1" applyFill="1"/>
    <xf numFmtId="0" fontId="34" fillId="0" borderId="0" xfId="0" applyFont="1" applyFill="1"/>
    <xf numFmtId="0" fontId="28" fillId="0" borderId="0" xfId="0" applyFont="1" applyFill="1" applyAlignment="1">
      <alignment horizontal="center" vertical="center"/>
    </xf>
    <xf numFmtId="0" fontId="28" fillId="0" borderId="0" xfId="0" applyFont="1" applyFill="1" applyAlignment="1">
      <alignment vertical="center"/>
    </xf>
    <xf numFmtId="0" fontId="30" fillId="33" borderId="0" xfId="81" applyFont="1" applyFill="1" applyAlignment="1">
      <alignment horizontal="left" vertical="center" wrapText="1"/>
    </xf>
    <xf numFmtId="14" fontId="30" fillId="33" borderId="0" xfId="81" applyNumberFormat="1" applyFont="1" applyFill="1" applyAlignment="1">
      <alignment horizontal="center" vertical="center" wrapText="1"/>
    </xf>
    <xf numFmtId="0" fontId="30" fillId="33" borderId="0" xfId="81" applyFont="1" applyFill="1" applyAlignment="1">
      <alignment horizontal="center" vertical="center" wrapText="1"/>
    </xf>
    <xf numFmtId="0" fontId="30" fillId="33" borderId="0" xfId="81" applyFont="1" applyFill="1" applyAlignment="1">
      <alignment horizontal="right" vertical="center" wrapText="1"/>
    </xf>
    <xf numFmtId="165" fontId="30" fillId="33" borderId="0" xfId="81" applyNumberFormat="1" applyFont="1" applyFill="1" applyAlignment="1">
      <alignment horizontal="right" vertical="center" wrapText="1"/>
    </xf>
    <xf numFmtId="9" fontId="30" fillId="33" borderId="0" xfId="81" applyNumberFormat="1" applyFont="1" applyFill="1" applyAlignment="1">
      <alignment horizontal="right" vertical="center" wrapText="1"/>
    </xf>
    <xf numFmtId="0" fontId="34" fillId="33" borderId="0" xfId="0" applyFont="1" applyFill="1"/>
    <xf numFmtId="0" fontId="30" fillId="33" borderId="0" xfId="81" applyFont="1" applyFill="1" applyAlignment="1">
      <alignment vertical="center"/>
    </xf>
    <xf numFmtId="0" fontId="36" fillId="33" borderId="0" xfId="0" applyFont="1" applyFill="1"/>
    <xf numFmtId="0" fontId="36" fillId="33" borderId="0" xfId="0" applyFont="1" applyFill="1" applyAlignment="1">
      <alignment horizontal="center" vertical="center" wrapText="1"/>
    </xf>
    <xf numFmtId="164" fontId="28" fillId="34" borderId="10" xfId="0" applyNumberFormat="1" applyFont="1" applyFill="1" applyBorder="1" applyAlignment="1">
      <alignment horizontal="center" vertical="center" wrapText="1"/>
    </xf>
    <xf numFmtId="0" fontId="30" fillId="0" borderId="10" xfId="0" applyFont="1" applyBorder="1" applyAlignment="1">
      <alignment horizontal="center" vertical="center" wrapText="1"/>
    </xf>
    <xf numFmtId="0" fontId="28" fillId="33" borderId="0" xfId="0" applyFont="1" applyFill="1" applyAlignment="1">
      <alignment horizontal="left"/>
    </xf>
    <xf numFmtId="0" fontId="30" fillId="33" borderId="10" xfId="0" quotePrefix="1" applyFont="1" applyFill="1" applyBorder="1" applyAlignment="1">
      <alignment horizontal="center" vertical="center" wrapText="1"/>
    </xf>
    <xf numFmtId="49" fontId="30" fillId="33" borderId="10" xfId="0" applyNumberFormat="1" applyFont="1" applyFill="1" applyBorder="1" applyAlignment="1">
      <alignment horizontal="center" vertical="center" wrapText="1"/>
    </xf>
    <xf numFmtId="0" fontId="30" fillId="33"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1" fillId="33" borderId="10" xfId="0" applyFont="1" applyFill="1" applyBorder="1" applyAlignment="1">
      <alignment vertical="center" wrapText="1"/>
    </xf>
    <xf numFmtId="0" fontId="30" fillId="33" borderId="0" xfId="81" applyFont="1" applyFill="1"/>
    <xf numFmtId="0" fontId="31" fillId="33" borderId="0" xfId="81" applyFont="1" applyFill="1" applyAlignment="1">
      <alignment wrapText="1"/>
    </xf>
    <xf numFmtId="0" fontId="34" fillId="33" borderId="0" xfId="0" applyFont="1" applyFill="1" applyAlignment="1">
      <alignment horizontal="center" vertical="center" wrapText="1"/>
    </xf>
    <xf numFmtId="49" fontId="28" fillId="34" borderId="10" xfId="0" quotePrefix="1" applyNumberFormat="1"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14" fontId="35" fillId="33" borderId="10" xfId="0" applyNumberFormat="1" applyFont="1" applyFill="1" applyBorder="1" applyAlignment="1">
      <alignment horizontal="center" vertical="center" wrapText="1"/>
    </xf>
    <xf numFmtId="0" fontId="30" fillId="33" borderId="0" xfId="81" applyFont="1" applyFill="1" applyAlignment="1">
      <alignment horizontal="center" wrapText="1"/>
    </xf>
    <xf numFmtId="0" fontId="30" fillId="33" borderId="0" xfId="81" applyFont="1" applyFill="1" applyAlignment="1">
      <alignment horizontal="center" wrapText="1"/>
    </xf>
    <xf numFmtId="0" fontId="26" fillId="33" borderId="10" xfId="82" applyFill="1" applyBorder="1" applyAlignment="1">
      <alignment horizontal="center" vertical="center" wrapText="1"/>
    </xf>
    <xf numFmtId="0" fontId="28" fillId="35" borderId="10" xfId="0" quotePrefix="1" applyFont="1" applyFill="1" applyBorder="1" applyAlignment="1">
      <alignment horizontal="center" vertical="center" wrapText="1"/>
    </xf>
    <xf numFmtId="49" fontId="28" fillId="35" borderId="10" xfId="0" applyNumberFormat="1" applyFont="1" applyFill="1" applyBorder="1" applyAlignment="1">
      <alignment horizontal="left" vertical="center" wrapText="1"/>
    </xf>
    <xf numFmtId="49" fontId="28" fillId="35" borderId="10" xfId="0" applyNumberFormat="1" applyFont="1" applyFill="1" applyBorder="1" applyAlignment="1">
      <alignment horizontal="center" vertical="center" wrapText="1"/>
    </xf>
    <xf numFmtId="49" fontId="28" fillId="35" borderId="10" xfId="81" quotePrefix="1" applyNumberFormat="1" applyFont="1" applyFill="1" applyBorder="1" applyAlignment="1">
      <alignment horizontal="center" vertical="center" wrapText="1"/>
    </xf>
    <xf numFmtId="164" fontId="28" fillId="35" borderId="10" xfId="81" quotePrefix="1" applyNumberFormat="1" applyFont="1" applyFill="1" applyBorder="1" applyAlignment="1">
      <alignment horizontal="center" vertical="center" wrapText="1"/>
    </xf>
    <xf numFmtId="49" fontId="28" fillId="35" borderId="10" xfId="81" applyNumberFormat="1" applyFont="1" applyFill="1" applyBorder="1" applyAlignment="1">
      <alignment horizontal="center" vertical="center" wrapText="1"/>
    </xf>
    <xf numFmtId="0" fontId="28" fillId="35" borderId="10" xfId="0" applyFont="1" applyFill="1" applyBorder="1" applyAlignment="1">
      <alignment horizontal="center" vertical="center" wrapText="1"/>
    </xf>
    <xf numFmtId="0" fontId="28" fillId="35" borderId="10" xfId="0" applyFont="1" applyFill="1" applyBorder="1" applyAlignment="1">
      <alignment wrapText="1"/>
    </xf>
    <xf numFmtId="164" fontId="28" fillId="35" borderId="10" xfId="0" applyNumberFormat="1" applyFont="1" applyFill="1" applyBorder="1" applyAlignment="1">
      <alignment horizontal="center" vertical="center" wrapText="1"/>
    </xf>
    <xf numFmtId="49" fontId="28" fillId="35" borderId="10" xfId="0" quotePrefix="1" applyNumberFormat="1" applyFont="1" applyFill="1" applyBorder="1" applyAlignment="1">
      <alignment horizontal="center" vertical="center" wrapText="1"/>
    </xf>
    <xf numFmtId="0" fontId="28" fillId="35" borderId="10" xfId="0" quotePrefix="1" applyFont="1" applyFill="1" applyBorder="1" applyAlignment="1">
      <alignment vertical="center" wrapText="1"/>
    </xf>
    <xf numFmtId="0" fontId="28" fillId="35" borderId="0" xfId="0" applyFont="1" applyFill="1"/>
    <xf numFmtId="0" fontId="29" fillId="35" borderId="10" xfId="0" applyFont="1" applyFill="1" applyBorder="1" applyAlignment="1">
      <alignment horizontal="center" vertical="center" wrapText="1"/>
    </xf>
    <xf numFmtId="49" fontId="28" fillId="35" borderId="10" xfId="0" quotePrefix="1" applyNumberFormat="1" applyFont="1" applyFill="1" applyBorder="1" applyAlignment="1">
      <alignment horizontal="left" vertical="center" wrapText="1"/>
    </xf>
    <xf numFmtId="0" fontId="28" fillId="35" borderId="10" xfId="0" applyFont="1" applyFill="1" applyBorder="1" applyAlignment="1">
      <alignment vertical="center" wrapText="1"/>
    </xf>
    <xf numFmtId="49" fontId="29" fillId="35" borderId="10" xfId="0" applyNumberFormat="1" applyFont="1" applyFill="1" applyBorder="1" applyAlignment="1">
      <alignment horizontal="center" vertical="center" wrapText="1"/>
    </xf>
    <xf numFmtId="0" fontId="34" fillId="33" borderId="0" xfId="0" applyFont="1" applyFill="1" applyAlignment="1">
      <alignment horizontal="left"/>
    </xf>
    <xf numFmtId="0" fontId="31" fillId="33" borderId="0" xfId="81" applyFont="1" applyFill="1" applyAlignment="1">
      <alignment horizontal="left" wrapText="1"/>
    </xf>
    <xf numFmtId="0" fontId="36" fillId="33" borderId="0" xfId="0" applyFont="1" applyFill="1" applyAlignment="1">
      <alignment horizontal="left"/>
    </xf>
    <xf numFmtId="49" fontId="29" fillId="35" borderId="10" xfId="0" quotePrefix="1" applyNumberFormat="1" applyFont="1" applyFill="1" applyBorder="1" applyAlignment="1">
      <alignment horizontal="center" vertical="center" wrapText="1"/>
    </xf>
    <xf numFmtId="49" fontId="29" fillId="35" borderId="10" xfId="0" quotePrefix="1" applyNumberFormat="1" applyFont="1" applyFill="1" applyBorder="1" applyAlignment="1">
      <alignment horizontal="left" vertical="center" wrapText="1"/>
    </xf>
    <xf numFmtId="164" fontId="28" fillId="35" borderId="10" xfId="81" applyNumberFormat="1" applyFont="1" applyFill="1" applyBorder="1" applyAlignment="1">
      <alignment horizontal="center" vertical="center" wrapText="1"/>
    </xf>
    <xf numFmtId="0" fontId="28" fillId="35" borderId="10" xfId="0" applyFont="1" applyFill="1" applyBorder="1" applyAlignment="1">
      <alignment horizontal="left" vertical="center" wrapText="1"/>
    </xf>
    <xf numFmtId="14" fontId="35" fillId="35" borderId="10" xfId="0" applyNumberFormat="1" applyFont="1" applyFill="1" applyBorder="1" applyAlignment="1">
      <alignment horizontal="center" vertical="center" wrapText="1"/>
    </xf>
    <xf numFmtId="14" fontId="28" fillId="35" borderId="10" xfId="0" quotePrefix="1" applyNumberFormat="1" applyFont="1" applyFill="1" applyBorder="1" applyAlignment="1">
      <alignment horizontal="center" vertical="center" wrapText="1"/>
    </xf>
    <xf numFmtId="14" fontId="35" fillId="35" borderId="10" xfId="0" quotePrefix="1" applyNumberFormat="1" applyFont="1" applyFill="1" applyBorder="1" applyAlignment="1">
      <alignment horizontal="center" vertical="center" wrapText="1"/>
    </xf>
    <xf numFmtId="0" fontId="28" fillId="34" borderId="10" xfId="0" quotePrefix="1" applyFont="1" applyFill="1" applyBorder="1" applyAlignment="1">
      <alignment horizontal="center" vertical="center" wrapText="1"/>
    </xf>
    <xf numFmtId="49" fontId="28" fillId="34" borderId="10" xfId="0" applyNumberFormat="1" applyFont="1" applyFill="1" applyBorder="1" applyAlignment="1">
      <alignment horizontal="left" vertical="center" wrapText="1"/>
    </xf>
    <xf numFmtId="0" fontId="28" fillId="34" borderId="10" xfId="0" applyFont="1" applyFill="1" applyBorder="1" applyAlignment="1">
      <alignment horizontal="center" vertical="center" wrapText="1"/>
    </xf>
    <xf numFmtId="0" fontId="28" fillId="34" borderId="0" xfId="0" applyFont="1" applyFill="1" applyAlignment="1">
      <alignment horizontal="center" vertical="center" wrapText="1"/>
    </xf>
    <xf numFmtId="49" fontId="28" fillId="34" borderId="10" xfId="0" quotePrefix="1" applyNumberFormat="1" applyFont="1" applyFill="1" applyBorder="1" applyAlignment="1">
      <alignment horizontal="left" vertical="center" wrapText="1"/>
    </xf>
    <xf numFmtId="0" fontId="28" fillId="34" borderId="0" xfId="0" applyFont="1" applyFill="1"/>
    <xf numFmtId="14" fontId="35" fillId="34" borderId="10" xfId="0" quotePrefix="1" applyNumberFormat="1" applyFont="1" applyFill="1" applyBorder="1" applyAlignment="1">
      <alignment horizontal="center" vertical="center" wrapText="1"/>
    </xf>
    <xf numFmtId="14" fontId="35" fillId="34" borderId="10" xfId="0" applyNumberFormat="1" applyFont="1" applyFill="1" applyBorder="1" applyAlignment="1">
      <alignment horizontal="center" vertical="center" wrapText="1"/>
    </xf>
    <xf numFmtId="49" fontId="29" fillId="34" borderId="10" xfId="0" applyNumberFormat="1" applyFont="1" applyFill="1" applyBorder="1" applyAlignment="1">
      <alignment horizontal="center" vertical="center" wrapText="1"/>
    </xf>
    <xf numFmtId="0" fontId="29" fillId="34" borderId="10" xfId="0" applyFont="1" applyFill="1" applyBorder="1" applyAlignment="1">
      <alignment horizontal="center" vertical="center" wrapText="1"/>
    </xf>
    <xf numFmtId="0" fontId="28" fillId="34" borderId="10" xfId="0" applyFont="1" applyFill="1" applyBorder="1" applyAlignment="1">
      <alignment horizontal="left" vertical="center" wrapText="1"/>
    </xf>
    <xf numFmtId="0" fontId="28" fillId="34" borderId="10" xfId="0" applyFont="1" applyFill="1" applyBorder="1" applyAlignment="1">
      <alignment vertical="center" wrapText="1"/>
    </xf>
    <xf numFmtId="0" fontId="28" fillId="34" borderId="10" xfId="0" applyFont="1" applyFill="1" applyBorder="1" applyAlignment="1">
      <alignment wrapText="1"/>
    </xf>
    <xf numFmtId="14" fontId="28" fillId="34" borderId="10" xfId="0" quotePrefix="1" applyNumberFormat="1" applyFont="1" applyFill="1" applyBorder="1" applyAlignment="1">
      <alignment horizontal="center" vertical="center" wrapText="1"/>
    </xf>
    <xf numFmtId="49" fontId="28" fillId="34" borderId="10" xfId="81" applyNumberFormat="1" applyFont="1" applyFill="1" applyBorder="1" applyAlignment="1">
      <alignment horizontal="center" vertical="center" wrapText="1"/>
    </xf>
    <xf numFmtId="164" fontId="28" fillId="34" borderId="10" xfId="81" applyNumberFormat="1" applyFont="1" applyFill="1" applyBorder="1" applyAlignment="1">
      <alignment horizontal="center" vertical="center" wrapText="1"/>
    </xf>
    <xf numFmtId="0" fontId="28" fillId="34" borderId="10" xfId="0" quotePrefix="1" applyFont="1" applyFill="1" applyBorder="1" applyAlignment="1">
      <alignment vertical="center" wrapText="1"/>
    </xf>
    <xf numFmtId="14" fontId="28" fillId="34" borderId="10" xfId="0" applyNumberFormat="1" applyFont="1" applyFill="1" applyBorder="1" applyAlignment="1">
      <alignment horizontal="center" vertical="center" wrapText="1"/>
    </xf>
    <xf numFmtId="14" fontId="29" fillId="34" borderId="10" xfId="0" applyNumberFormat="1" applyFont="1" applyFill="1" applyBorder="1" applyAlignment="1">
      <alignment horizontal="center" vertical="center" wrapText="1"/>
    </xf>
    <xf numFmtId="0" fontId="28" fillId="34" borderId="10" xfId="0" quotePrefix="1" applyFont="1" applyFill="1" applyBorder="1" applyAlignment="1">
      <alignment horizontal="left" vertical="center" wrapText="1"/>
    </xf>
    <xf numFmtId="0" fontId="29" fillId="34" borderId="10" xfId="0" quotePrefix="1" applyFont="1" applyFill="1" applyBorder="1" applyAlignment="1">
      <alignment horizontal="center" vertical="center" wrapText="1"/>
    </xf>
    <xf numFmtId="0" fontId="28" fillId="36" borderId="0" xfId="0" applyFont="1" applyFill="1"/>
    <xf numFmtId="0" fontId="27" fillId="36" borderId="10" xfId="0" applyFont="1" applyFill="1" applyBorder="1" applyAlignment="1">
      <alignment horizontal="center" vertical="center"/>
    </xf>
    <xf numFmtId="49" fontId="28" fillId="36" borderId="10" xfId="0" applyNumberFormat="1" applyFont="1" applyFill="1" applyBorder="1" applyAlignment="1">
      <alignment horizontal="center" vertical="center" wrapText="1"/>
    </xf>
    <xf numFmtId="49" fontId="28" fillId="36" borderId="10" xfId="0" quotePrefix="1" applyNumberFormat="1" applyFont="1" applyFill="1" applyBorder="1" applyAlignment="1">
      <alignment horizontal="center" vertical="center" wrapText="1"/>
    </xf>
    <xf numFmtId="0" fontId="28" fillId="36" borderId="10" xfId="0" quotePrefix="1" applyFont="1" applyFill="1" applyBorder="1" applyAlignment="1">
      <alignment horizontal="center" vertical="center" wrapText="1"/>
    </xf>
    <xf numFmtId="0" fontId="28" fillId="36" borderId="10" xfId="0" applyFont="1" applyFill="1" applyBorder="1" applyAlignment="1">
      <alignment horizontal="center" vertical="center" wrapText="1"/>
    </xf>
    <xf numFmtId="49" fontId="29" fillId="34" borderId="10" xfId="0" quotePrefix="1" applyNumberFormat="1" applyFont="1" applyFill="1" applyBorder="1" applyAlignment="1">
      <alignment horizontal="center" vertical="center" wrapText="1"/>
    </xf>
    <xf numFmtId="49" fontId="28" fillId="34" borderId="10" xfId="81" quotePrefix="1" applyNumberFormat="1" applyFont="1" applyFill="1" applyBorder="1" applyAlignment="1">
      <alignment horizontal="center" vertical="center" wrapText="1"/>
    </xf>
    <xf numFmtId="14" fontId="29" fillId="34" borderId="10" xfId="0" quotePrefix="1" applyNumberFormat="1" applyFont="1" applyFill="1" applyBorder="1" applyAlignment="1">
      <alignment horizontal="center" vertical="center" wrapText="1"/>
    </xf>
    <xf numFmtId="164" fontId="28" fillId="34" borderId="10" xfId="0" quotePrefix="1" applyNumberFormat="1" applyFont="1" applyFill="1" applyBorder="1" applyAlignment="1">
      <alignment horizontal="center" vertical="center" wrapText="1"/>
    </xf>
    <xf numFmtId="164" fontId="28" fillId="34" borderId="10" xfId="81" quotePrefix="1" applyNumberFormat="1" applyFont="1" applyFill="1" applyBorder="1" applyAlignment="1">
      <alignment horizontal="center" vertical="center" wrapText="1"/>
    </xf>
    <xf numFmtId="16" fontId="28" fillId="34" borderId="10" xfId="0" quotePrefix="1" applyNumberFormat="1"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6" borderId="0" xfId="81" applyFont="1" applyFill="1" applyAlignment="1">
      <alignment horizont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0" fillId="0" borderId="10" xfId="0" applyFont="1" applyBorder="1" applyAlignment="1">
      <alignment horizontal="left" vertical="center" wrapText="1"/>
    </xf>
    <xf numFmtId="0" fontId="30" fillId="34" borderId="10" xfId="0" applyFont="1" applyFill="1" applyBorder="1" applyAlignment="1">
      <alignment horizontal="center" vertical="center" wrapText="1"/>
    </xf>
    <xf numFmtId="0" fontId="30" fillId="38" borderId="10" xfId="0" applyFont="1" applyFill="1" applyBorder="1" applyAlignment="1">
      <alignment horizontal="center" vertical="center" wrapText="1"/>
    </xf>
    <xf numFmtId="0" fontId="30" fillId="35" borderId="10" xfId="0" applyFont="1" applyFill="1" applyBorder="1" applyAlignment="1">
      <alignment horizontal="center" vertical="center" wrapText="1"/>
    </xf>
    <xf numFmtId="0" fontId="30" fillId="39" borderId="10" xfId="0" applyFont="1" applyFill="1" applyBorder="1" applyAlignment="1">
      <alignment horizontal="center" vertical="center" wrapText="1"/>
    </xf>
    <xf numFmtId="0" fontId="30" fillId="40" borderId="10" xfId="0" applyFont="1" applyFill="1" applyBorder="1" applyAlignment="1">
      <alignment horizontal="center" vertical="center" wrapText="1"/>
    </xf>
    <xf numFmtId="0" fontId="30" fillId="41" borderId="10" xfId="0" applyFont="1" applyFill="1" applyBorder="1" applyAlignment="1">
      <alignment horizontal="center" vertical="center" wrapText="1"/>
    </xf>
    <xf numFmtId="0" fontId="30" fillId="42" borderId="10" xfId="0" applyFont="1" applyFill="1" applyBorder="1" applyAlignment="1">
      <alignment horizontal="center" vertical="center" wrapText="1"/>
    </xf>
    <xf numFmtId="0" fontId="30" fillId="37" borderId="10" xfId="0" applyFont="1" applyFill="1" applyBorder="1" applyAlignment="1">
      <alignment horizontal="center" vertical="center" wrapText="1"/>
    </xf>
    <xf numFmtId="0" fontId="30" fillId="43" borderId="10" xfId="0" applyFont="1" applyFill="1" applyBorder="1" applyAlignment="1">
      <alignment horizontal="center" vertical="center" wrapText="1"/>
    </xf>
    <xf numFmtId="0" fontId="30" fillId="0" borderId="10" xfId="0" quotePrefix="1" applyFont="1" applyBorder="1" applyAlignment="1">
      <alignment horizontal="center" vertical="center" wrapText="1"/>
    </xf>
    <xf numFmtId="0" fontId="31" fillId="0" borderId="10" xfId="0" applyFont="1" applyFill="1" applyBorder="1" applyAlignment="1">
      <alignment vertical="center" wrapText="1"/>
    </xf>
    <xf numFmtId="49" fontId="31" fillId="33" borderId="10" xfId="0" applyNumberFormat="1" applyFont="1" applyFill="1" applyBorder="1" applyAlignment="1">
      <alignment horizontal="left" vertical="center" wrapText="1"/>
    </xf>
    <xf numFmtId="0" fontId="30" fillId="33" borderId="0" xfId="0" applyFont="1" applyFill="1" applyAlignment="1">
      <alignment horizontal="center" vertical="center" wrapText="1"/>
    </xf>
    <xf numFmtId="49" fontId="32" fillId="33" borderId="10" xfId="0" applyNumberFormat="1" applyFont="1" applyFill="1" applyBorder="1" applyAlignment="1">
      <alignment horizontal="left" vertical="center" wrapText="1"/>
    </xf>
    <xf numFmtId="0" fontId="31" fillId="0" borderId="10" xfId="0" applyFont="1" applyFill="1" applyBorder="1" applyAlignment="1">
      <alignment vertical="center"/>
    </xf>
    <xf numFmtId="0" fontId="32" fillId="0" borderId="10" xfId="0" applyFont="1" applyBorder="1" applyAlignment="1">
      <alignment horizontal="center" vertical="center" wrapText="1"/>
    </xf>
    <xf numFmtId="0" fontId="32" fillId="37" borderId="10" xfId="0" applyFont="1" applyFill="1" applyBorder="1" applyAlignment="1">
      <alignment horizontal="center" vertical="center" wrapText="1"/>
    </xf>
    <xf numFmtId="0" fontId="32" fillId="34" borderId="10" xfId="0" applyFont="1" applyFill="1" applyBorder="1" applyAlignment="1">
      <alignment horizontal="center" vertical="center" wrapText="1"/>
    </xf>
    <xf numFmtId="0" fontId="32" fillId="38" borderId="10" xfId="0" applyFont="1" applyFill="1" applyBorder="1" applyAlignment="1">
      <alignment horizontal="center" vertical="center" wrapText="1"/>
    </xf>
    <xf numFmtId="0" fontId="32" fillId="35" borderId="10" xfId="0" applyFont="1" applyFill="1" applyBorder="1" applyAlignment="1">
      <alignment horizontal="center" vertical="center" wrapText="1"/>
    </xf>
    <xf numFmtId="0" fontId="32" fillId="39" borderId="10" xfId="0" applyFont="1" applyFill="1" applyBorder="1" applyAlignment="1">
      <alignment horizontal="center" vertical="center" wrapText="1"/>
    </xf>
    <xf numFmtId="0" fontId="32" fillId="40" borderId="10" xfId="0" applyFont="1" applyFill="1" applyBorder="1" applyAlignment="1">
      <alignment horizontal="center" vertical="center" wrapText="1"/>
    </xf>
    <xf numFmtId="0" fontId="32" fillId="41" borderId="10" xfId="0" applyFont="1" applyFill="1" applyBorder="1" applyAlignment="1">
      <alignment horizontal="center" vertical="center" wrapText="1"/>
    </xf>
    <xf numFmtId="0" fontId="32" fillId="42" borderId="10" xfId="0" applyFont="1" applyFill="1" applyBorder="1" applyAlignment="1">
      <alignment horizontal="center" vertical="center" wrapText="1"/>
    </xf>
    <xf numFmtId="0" fontId="32" fillId="43" borderId="10" xfId="0" applyFont="1" applyFill="1" applyBorder="1" applyAlignment="1">
      <alignment horizontal="center" vertical="center" wrapText="1"/>
    </xf>
    <xf numFmtId="0" fontId="30" fillId="0" borderId="13" xfId="0" quotePrefix="1" applyFont="1" applyBorder="1" applyAlignment="1">
      <alignment horizontal="center" vertical="center" wrapText="1"/>
    </xf>
    <xf numFmtId="0" fontId="31" fillId="0" borderId="13" xfId="0" applyFont="1" applyBorder="1" applyAlignment="1">
      <alignment horizontal="left" vertical="center" wrapText="1"/>
    </xf>
    <xf numFmtId="0" fontId="31" fillId="0" borderId="13" xfId="0" applyFont="1" applyBorder="1" applyAlignment="1">
      <alignment horizontal="center" vertical="center" wrapText="1"/>
    </xf>
    <xf numFmtId="0" fontId="31" fillId="33" borderId="10" xfId="0" applyFont="1" applyFill="1" applyBorder="1" applyAlignment="1">
      <alignment horizontal="center" vertical="center" wrapText="1"/>
    </xf>
    <xf numFmtId="0" fontId="31" fillId="33" borderId="0" xfId="0" applyFont="1" applyFill="1" applyAlignment="1">
      <alignment horizontal="center" vertical="center" wrapText="1"/>
    </xf>
    <xf numFmtId="0" fontId="30" fillId="33" borderId="0" xfId="0" applyFont="1" applyFill="1" applyAlignment="1">
      <alignment horizontal="left"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wrapText="1"/>
    </xf>
    <xf numFmtId="0" fontId="31" fillId="0" borderId="0" xfId="81" applyFont="1" applyFill="1" applyAlignment="1">
      <alignment horizontal="center" vertical="center" wrapText="1"/>
    </xf>
    <xf numFmtId="0" fontId="34" fillId="0" borderId="0" xfId="0" applyFont="1" applyFill="1" applyAlignment="1">
      <alignment horizontal="center" vertical="center" wrapText="1"/>
    </xf>
    <xf numFmtId="0" fontId="34" fillId="0" borderId="0" xfId="0" applyFont="1" applyFill="1" applyAlignment="1">
      <alignment horizontal="left"/>
    </xf>
    <xf numFmtId="0" fontId="30" fillId="0" borderId="0" xfId="81" applyFont="1" applyFill="1"/>
    <xf numFmtId="0" fontId="31" fillId="0" borderId="0" xfId="81" applyFont="1" applyFill="1" applyAlignment="1">
      <alignment horizontal="center" wrapText="1"/>
    </xf>
    <xf numFmtId="0" fontId="31" fillId="0" borderId="0" xfId="81" applyFont="1" applyFill="1" applyAlignment="1">
      <alignment horizontal="left" wrapText="1"/>
    </xf>
    <xf numFmtId="0" fontId="28" fillId="0" borderId="0" xfId="0" applyFont="1" applyFill="1" applyAlignment="1">
      <alignment horizontal="center" vertical="center" wrapText="1"/>
    </xf>
    <xf numFmtId="0" fontId="30" fillId="0" borderId="0" xfId="0" applyFont="1" applyFill="1" applyAlignment="1">
      <alignment horizontal="center" vertical="center" wrapText="1"/>
    </xf>
    <xf numFmtId="0" fontId="30" fillId="0" borderId="0" xfId="0" applyFont="1" applyFill="1" applyAlignment="1">
      <alignment horizontal="left" vertical="center" wrapText="1"/>
    </xf>
    <xf numFmtId="0" fontId="31" fillId="0" borderId="0" xfId="0" applyFont="1" applyFill="1" applyAlignment="1">
      <alignment horizontal="center" vertical="center" wrapText="1"/>
    </xf>
    <xf numFmtId="0" fontId="28" fillId="0" borderId="0" xfId="0" applyFont="1" applyFill="1" applyAlignment="1">
      <alignment horizontal="left"/>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1" fillId="37"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31" fillId="36" borderId="0" xfId="81" applyFont="1" applyFill="1" applyAlignment="1">
      <alignment horizontal="center" wrapText="1"/>
    </xf>
    <xf numFmtId="1" fontId="30" fillId="33" borderId="10" xfId="0" applyNumberFormat="1" applyFont="1" applyFill="1" applyBorder="1" applyAlignment="1">
      <alignment horizontal="center" vertical="center" wrapText="1"/>
    </xf>
    <xf numFmtId="1" fontId="30" fillId="40" borderId="10" xfId="0" applyNumberFormat="1"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49" fontId="30" fillId="40" borderId="10" xfId="0" applyNumberFormat="1" applyFont="1" applyFill="1" applyBorder="1" applyAlignment="1">
      <alignment horizontal="center" vertical="center" wrapText="1"/>
    </xf>
    <xf numFmtId="0" fontId="28" fillId="33" borderId="10" xfId="0" quotePrefix="1" applyNumberFormat="1" applyFont="1" applyFill="1" applyBorder="1" applyAlignment="1">
      <alignment horizontal="center" vertical="center" wrapText="1"/>
    </xf>
    <xf numFmtId="0" fontId="28" fillId="33" borderId="10" xfId="0" applyNumberFormat="1" applyFont="1" applyFill="1" applyBorder="1" applyAlignment="1">
      <alignment horizontal="center" vertical="center" wrapText="1"/>
    </xf>
    <xf numFmtId="0" fontId="28" fillId="35" borderId="10" xfId="0" applyFont="1" applyFill="1" applyBorder="1" applyAlignment="1">
      <alignment horizontal="center" vertical="center"/>
    </xf>
    <xf numFmtId="0" fontId="28" fillId="33" borderId="10" xfId="0" applyFont="1" applyFill="1" applyBorder="1" applyAlignment="1">
      <alignment horizontal="center" vertical="center"/>
    </xf>
    <xf numFmtId="0" fontId="28" fillId="34" borderId="10" xfId="0" applyFont="1" applyFill="1" applyBorder="1" applyAlignment="1">
      <alignment horizontal="center" vertical="center"/>
    </xf>
    <xf numFmtId="0" fontId="28" fillId="33" borderId="0" xfId="0" applyFont="1" applyFill="1"/>
    <xf numFmtId="0" fontId="28" fillId="33" borderId="0" xfId="0" applyFont="1" applyFill="1"/>
    <xf numFmtId="0" fontId="30" fillId="33" borderId="0" xfId="81" applyFont="1" applyFill="1" applyAlignment="1">
      <alignment horizontal="center" wrapText="1"/>
    </xf>
    <xf numFmtId="0" fontId="31" fillId="33" borderId="0" xfId="81" applyFont="1" applyFill="1" applyAlignment="1">
      <alignment horizontal="center" wrapText="1"/>
    </xf>
    <xf numFmtId="0" fontId="31" fillId="33" borderId="0" xfId="81" applyFont="1" applyFill="1" applyAlignment="1">
      <alignment horizontal="center" vertical="center" wrapText="1"/>
    </xf>
    <xf numFmtId="0" fontId="32" fillId="33" borderId="0" xfId="81" applyFont="1" applyFill="1" applyAlignment="1">
      <alignment horizontal="center" vertical="center" wrapText="1"/>
    </xf>
    <xf numFmtId="0" fontId="27" fillId="0" borderId="10" xfId="0" applyFont="1" applyFill="1" applyBorder="1" applyAlignment="1">
      <alignment horizontal="center" vertical="center" wrapText="1"/>
    </xf>
    <xf numFmtId="0" fontId="31" fillId="33" borderId="10" xfId="0" applyFont="1" applyFill="1" applyBorder="1" applyAlignment="1">
      <alignment horizontal="center" vertical="center" wrapText="1"/>
    </xf>
    <xf numFmtId="0" fontId="27" fillId="0" borderId="10" xfId="0" applyFont="1" applyFill="1" applyBorder="1" applyAlignment="1">
      <alignment horizontal="center" vertical="center"/>
    </xf>
    <xf numFmtId="0" fontId="31" fillId="33" borderId="11" xfId="0"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27" fillId="0" borderId="11"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30" fillId="33" borderId="0" xfId="81" applyFont="1" applyFill="1" applyBorder="1" applyAlignment="1">
      <alignment horizontal="center" vertical="center" wrapText="1"/>
    </xf>
    <xf numFmtId="0" fontId="30" fillId="0" borderId="0" xfId="81" applyFont="1" applyFill="1" applyAlignment="1">
      <alignment horizontal="center" wrapText="1"/>
    </xf>
    <xf numFmtId="0" fontId="31" fillId="0" borderId="0" xfId="81" applyFont="1" applyFill="1" applyAlignment="1">
      <alignment horizontal="center" wrapText="1"/>
    </xf>
    <xf numFmtId="0" fontId="31" fillId="0" borderId="0" xfId="81" applyFont="1" applyFill="1" applyAlignment="1">
      <alignment horizontal="center" vertical="center" wrapText="1"/>
    </xf>
    <xf numFmtId="0" fontId="32" fillId="0" borderId="0" xfId="81" applyFont="1" applyFill="1" applyAlignment="1">
      <alignment horizontal="center" vertical="center" wrapText="1"/>
    </xf>
    <xf numFmtId="0" fontId="27" fillId="33" borderId="11" xfId="0" applyFont="1" applyFill="1" applyBorder="1" applyAlignment="1">
      <alignment horizontal="center" vertical="center" wrapText="1"/>
    </xf>
    <xf numFmtId="0" fontId="27" fillId="33" borderId="12"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0" fontId="31" fillId="36" borderId="0" xfId="81" applyFont="1" applyFill="1" applyAlignment="1">
      <alignment horizontal="center" wrapText="1"/>
    </xf>
    <xf numFmtId="0" fontId="32" fillId="36" borderId="0" xfId="81" applyFont="1" applyFill="1" applyAlignment="1">
      <alignment horizontal="center" vertical="center" wrapText="1"/>
    </xf>
    <xf numFmtId="0" fontId="28" fillId="33" borderId="0" xfId="0" applyFont="1" applyFill="1" applyAlignment="1">
      <alignment horizontal="center" vertical="center"/>
    </xf>
    <xf numFmtId="0" fontId="28" fillId="33" borderId="0" xfId="0" applyFont="1" applyFill="1"/>
    <xf numFmtId="0" fontId="28" fillId="33" borderId="0" xfId="0" applyFont="1" applyFill="1" applyAlignment="1">
      <alignment vertical="center"/>
    </xf>
    <xf numFmtId="0" fontId="31" fillId="43" borderId="10" xfId="0" applyFont="1" applyFill="1" applyBorder="1" applyAlignment="1">
      <alignment horizontal="center" vertical="center" wrapText="1"/>
    </xf>
    <xf numFmtId="0" fontId="31" fillId="0" borderId="10" xfId="0" applyFont="1" applyBorder="1" applyAlignment="1">
      <alignment horizontal="center" vertical="center" wrapText="1"/>
    </xf>
    <xf numFmtId="0" fontId="31" fillId="0" borderId="11" xfId="0" applyFont="1" applyBorder="1" applyAlignment="1">
      <alignment horizontal="center" vertical="center" wrapText="1"/>
    </xf>
    <xf numFmtId="0" fontId="31" fillId="0" borderId="12" xfId="0" applyFont="1" applyBorder="1" applyAlignment="1">
      <alignment horizontal="center" vertical="center" wrapText="1"/>
    </xf>
    <xf numFmtId="0" fontId="31" fillId="37" borderId="11" xfId="0" applyFont="1" applyFill="1" applyBorder="1" applyAlignment="1">
      <alignment horizontal="center" vertical="center" wrapText="1"/>
    </xf>
    <xf numFmtId="0" fontId="31" fillId="37" borderId="12" xfId="0" applyFont="1" applyFill="1" applyBorder="1" applyAlignment="1">
      <alignment horizontal="center" vertical="center" wrapText="1"/>
    </xf>
    <xf numFmtId="0" fontId="31" fillId="34" borderId="10" xfId="0" applyFont="1" applyFill="1" applyBorder="1" applyAlignment="1">
      <alignment horizontal="center" vertical="center" wrapText="1"/>
    </xf>
    <xf numFmtId="0" fontId="31" fillId="38" borderId="10" xfId="0" applyFont="1" applyFill="1" applyBorder="1" applyAlignment="1">
      <alignment horizontal="center" vertical="center" wrapText="1"/>
    </xf>
    <xf numFmtId="0" fontId="31" fillId="35" borderId="10" xfId="0" applyFont="1" applyFill="1" applyBorder="1" applyAlignment="1">
      <alignment horizontal="center" vertical="center" wrapText="1"/>
    </xf>
    <xf numFmtId="0" fontId="31" fillId="39" borderId="10" xfId="0" applyFont="1" applyFill="1" applyBorder="1" applyAlignment="1">
      <alignment horizontal="center" vertical="center" wrapText="1"/>
    </xf>
    <xf numFmtId="0" fontId="31" fillId="40" borderId="10" xfId="0" applyFont="1" applyFill="1" applyBorder="1" applyAlignment="1">
      <alignment horizontal="center" vertical="center" wrapText="1"/>
    </xf>
    <xf numFmtId="0" fontId="31" fillId="41" borderId="10" xfId="0" applyFont="1" applyFill="1" applyBorder="1" applyAlignment="1">
      <alignment horizontal="center" vertical="center" wrapText="1"/>
    </xf>
    <xf numFmtId="0" fontId="31" fillId="42" borderId="10" xfId="0" applyFont="1" applyFill="1" applyBorder="1" applyAlignment="1">
      <alignment horizontal="center" vertical="center" wrapText="1"/>
    </xf>
    <xf numFmtId="0" fontId="31" fillId="37" borderId="10" xfId="0" applyFont="1" applyFill="1" applyBorder="1" applyAlignment="1">
      <alignment horizontal="center" vertical="center" wrapText="1"/>
    </xf>
    <xf numFmtId="0" fontId="37" fillId="33" borderId="0" xfId="81" applyFont="1" applyFill="1" applyAlignment="1">
      <alignment horizontal="center" wrapText="1"/>
    </xf>
    <xf numFmtId="0" fontId="38" fillId="33" borderId="11" xfId="0" applyFont="1" applyFill="1" applyBorder="1" applyAlignment="1">
      <alignment horizontal="center" vertical="center" wrapText="1"/>
    </xf>
    <xf numFmtId="0" fontId="38" fillId="33" borderId="12" xfId="0" applyFont="1" applyFill="1" applyBorder="1" applyAlignment="1">
      <alignment horizontal="center" vertical="center" wrapText="1"/>
    </xf>
    <xf numFmtId="49" fontId="37" fillId="33" borderId="10" xfId="0" applyNumberFormat="1" applyFont="1" applyFill="1" applyBorder="1" applyAlignment="1">
      <alignment horizontal="center" vertical="center" wrapText="1"/>
    </xf>
    <xf numFmtId="0" fontId="37" fillId="33" borderId="10" xfId="0" applyFont="1" applyFill="1" applyBorder="1" applyAlignment="1">
      <alignment horizontal="center" vertical="center" wrapText="1"/>
    </xf>
    <xf numFmtId="0" fontId="37" fillId="33" borderId="0" xfId="81" applyFont="1" applyFill="1" applyAlignment="1">
      <alignment horizontal="center" vertical="center" wrapText="1"/>
    </xf>
    <xf numFmtId="0" fontId="37" fillId="33" borderId="0" xfId="0" applyFont="1" applyFill="1" applyAlignment="1">
      <alignment horizontal="center"/>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yvantrung2013@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printerSettings" Target="../printerSettings/printerSettings25.bin"/><Relationship Id="rId1" Type="http://schemas.openxmlformats.org/officeDocument/2006/relationships/hyperlink" Target="mailto:lyvantrung2013@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91"/>
  <sheetViews>
    <sheetView topLeftCell="A4" zoomScaleNormal="100" zoomScaleSheetLayoutView="90" workbookViewId="0">
      <pane ySplit="3" topLeftCell="A26" activePane="bottomLeft" state="frozen"/>
      <selection activeCell="A4" sqref="A4"/>
      <selection pane="bottomLeft" activeCell="G31" sqref="G31"/>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19"/>
      <c r="AL1" s="52"/>
      <c r="AM1" s="52"/>
      <c r="AN1" s="121"/>
      <c r="AO1" s="121"/>
      <c r="AP1" s="206" t="s">
        <v>3315</v>
      </c>
      <c r="AQ1" s="206"/>
      <c r="AR1" s="206"/>
      <c r="AS1" s="206"/>
      <c r="AT1" s="206"/>
      <c r="AU1" s="206"/>
      <c r="AV1" s="206"/>
      <c r="AW1" s="206"/>
      <c r="AX1" s="206"/>
      <c r="AY1" s="207"/>
      <c r="AZ1" s="207"/>
      <c r="BA1" s="206"/>
      <c r="BB1" s="206"/>
      <c r="BC1" s="206"/>
      <c r="BD1" s="206"/>
      <c r="BE1" s="207"/>
      <c r="BF1" s="207"/>
      <c r="BG1" s="53"/>
      <c r="BH1" s="53"/>
      <c r="BI1" s="53"/>
      <c r="BJ1" s="53"/>
      <c r="BK1" s="53"/>
      <c r="BQ1" s="76"/>
    </row>
    <row r="2" spans="1:70" s="39" customFormat="1" ht="18.600000000000001" customHeight="1" x14ac:dyDescent="0.3">
      <c r="A2" s="119"/>
      <c r="B2" s="119"/>
      <c r="C2" s="119"/>
      <c r="D2" s="119"/>
      <c r="E2" s="119"/>
      <c r="F2" s="119"/>
      <c r="G2" s="119"/>
      <c r="H2" s="119"/>
      <c r="I2" s="119"/>
      <c r="J2" s="119"/>
      <c r="K2" s="119"/>
      <c r="L2" s="51"/>
      <c r="M2" s="51"/>
      <c r="AC2" s="120"/>
      <c r="AD2" s="120"/>
      <c r="AE2" s="120"/>
      <c r="AF2" s="120"/>
      <c r="AG2" s="120"/>
      <c r="AH2" s="120"/>
      <c r="AI2" s="120"/>
      <c r="AJ2" s="120"/>
      <c r="AK2" s="120"/>
      <c r="AL2" s="120"/>
      <c r="AM2" s="120"/>
      <c r="AN2" s="121"/>
      <c r="AO2" s="121"/>
      <c r="AP2" s="120"/>
      <c r="AQ2" s="120"/>
      <c r="AR2" s="120"/>
      <c r="AS2" s="120"/>
      <c r="AT2" s="120"/>
      <c r="AU2" s="120"/>
      <c r="AV2" s="120"/>
      <c r="AW2" s="120"/>
      <c r="AX2" s="120"/>
      <c r="AY2" s="121"/>
      <c r="AZ2" s="121"/>
      <c r="BA2" s="120"/>
      <c r="BB2" s="120"/>
      <c r="BD2" s="120"/>
      <c r="BE2" s="121"/>
      <c r="BF2" s="121"/>
      <c r="BG2" s="53"/>
      <c r="BH2" s="120"/>
      <c r="BI2" s="120"/>
      <c r="BJ2" s="120"/>
      <c r="BK2" s="120"/>
      <c r="BL2" s="120"/>
      <c r="BM2" s="120"/>
      <c r="BN2" s="120"/>
      <c r="BO2" s="120"/>
      <c r="BP2" s="120"/>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53"/>
      <c r="BH3" s="53"/>
      <c r="BI3" s="53"/>
      <c r="BJ3" s="53"/>
      <c r="BK3" s="53"/>
      <c r="BQ3" s="76"/>
    </row>
    <row r="5" spans="1:70" s="29" customFormat="1" ht="35.450000000000003" customHeight="1" x14ac:dyDescent="0.25">
      <c r="A5" s="209" t="s">
        <v>1006</v>
      </c>
      <c r="B5" s="209" t="s">
        <v>0</v>
      </c>
      <c r="C5" s="209" t="s">
        <v>2582</v>
      </c>
      <c r="D5" s="209" t="s">
        <v>2581</v>
      </c>
      <c r="E5" s="209" t="s">
        <v>3280</v>
      </c>
      <c r="F5" s="209" t="s">
        <v>1</v>
      </c>
      <c r="G5" s="209" t="s">
        <v>1048</v>
      </c>
      <c r="H5" s="209" t="s">
        <v>2</v>
      </c>
      <c r="I5" s="209" t="s">
        <v>3413</v>
      </c>
      <c r="J5" s="209" t="s">
        <v>987</v>
      </c>
      <c r="K5" s="209" t="s">
        <v>2547</v>
      </c>
      <c r="L5" s="209" t="s">
        <v>1164</v>
      </c>
      <c r="M5" s="209" t="s">
        <v>1165</v>
      </c>
      <c r="N5" s="209" t="s">
        <v>2548</v>
      </c>
      <c r="O5" s="209" t="s">
        <v>2549</v>
      </c>
      <c r="P5" s="209" t="s">
        <v>3263</v>
      </c>
      <c r="Q5" s="209" t="s">
        <v>1166</v>
      </c>
      <c r="R5" s="209" t="s">
        <v>2550</v>
      </c>
      <c r="S5" s="209" t="s">
        <v>1167</v>
      </c>
      <c r="T5" s="209" t="s">
        <v>1168</v>
      </c>
      <c r="U5" s="209" t="s">
        <v>2551</v>
      </c>
      <c r="V5" s="209" t="s">
        <v>2552</v>
      </c>
      <c r="W5" s="209" t="s">
        <v>3</v>
      </c>
      <c r="X5" s="209" t="s">
        <v>4</v>
      </c>
      <c r="Y5" s="209" t="s">
        <v>5</v>
      </c>
      <c r="Z5" s="209" t="s">
        <v>6</v>
      </c>
      <c r="AA5" s="209" t="s">
        <v>7</v>
      </c>
      <c r="AB5" s="209" t="s">
        <v>3304</v>
      </c>
      <c r="AC5" s="209" t="s">
        <v>3303</v>
      </c>
      <c r="AD5" s="209" t="s">
        <v>8</v>
      </c>
      <c r="AE5" s="209" t="s">
        <v>9</v>
      </c>
      <c r="AF5" s="209" t="s">
        <v>2553</v>
      </c>
      <c r="AG5" s="209" t="s">
        <v>3308</v>
      </c>
      <c r="AH5" s="209" t="s">
        <v>10</v>
      </c>
      <c r="AI5" s="209" t="s">
        <v>11</v>
      </c>
      <c r="AJ5" s="211" t="s">
        <v>3431</v>
      </c>
      <c r="AK5" s="211"/>
      <c r="AL5" s="211"/>
      <c r="AM5" s="211"/>
      <c r="AN5" s="211"/>
      <c r="AO5" s="211"/>
      <c r="AP5" s="211" t="s">
        <v>3420</v>
      </c>
      <c r="AQ5" s="211"/>
      <c r="AR5" s="211"/>
      <c r="AS5" s="211" t="s">
        <v>3421</v>
      </c>
      <c r="AT5" s="211"/>
      <c r="AU5" s="211"/>
      <c r="AV5" s="211"/>
      <c r="AW5" s="211"/>
      <c r="AX5" s="211" t="s">
        <v>154</v>
      </c>
      <c r="AY5" s="211"/>
      <c r="AZ5" s="211"/>
      <c r="BA5" s="211"/>
      <c r="BB5" s="160"/>
      <c r="BC5" s="211" t="s">
        <v>2556</v>
      </c>
      <c r="BD5" s="211"/>
      <c r="BE5" s="211"/>
      <c r="BF5" s="211"/>
      <c r="BG5" s="211"/>
      <c r="BH5" s="211" t="s">
        <v>3428</v>
      </c>
      <c r="BI5" s="211"/>
      <c r="BJ5" s="211"/>
      <c r="BK5" s="211" t="s">
        <v>3429</v>
      </c>
      <c r="BL5" s="211"/>
      <c r="BM5" s="211"/>
      <c r="BN5" s="209" t="s">
        <v>16</v>
      </c>
      <c r="BO5" s="209"/>
      <c r="BP5" s="209"/>
      <c r="BQ5" s="214" t="s">
        <v>2766</v>
      </c>
    </row>
    <row r="6" spans="1:70" s="29" customFormat="1" ht="91.15" customHeight="1" x14ac:dyDescent="0.25">
      <c r="A6" s="209"/>
      <c r="B6" s="209"/>
      <c r="C6" s="209"/>
      <c r="D6" s="209"/>
      <c r="E6" s="209"/>
      <c r="F6" s="209"/>
      <c r="G6" s="209"/>
      <c r="H6" s="209"/>
      <c r="I6" s="209"/>
      <c r="J6" s="209"/>
      <c r="K6" s="209"/>
      <c r="L6" s="209"/>
      <c r="M6" s="209"/>
      <c r="N6" s="209"/>
      <c r="O6" s="209"/>
      <c r="P6" s="209"/>
      <c r="Q6" s="209"/>
      <c r="R6" s="209"/>
      <c r="S6" s="209"/>
      <c r="T6" s="209"/>
      <c r="U6" s="209"/>
      <c r="V6" s="209"/>
      <c r="W6" s="209"/>
      <c r="X6" s="209"/>
      <c r="Y6" s="209"/>
      <c r="Z6" s="209"/>
      <c r="AA6" s="209"/>
      <c r="AB6" s="209"/>
      <c r="AC6" s="209"/>
      <c r="AD6" s="209"/>
      <c r="AE6" s="209"/>
      <c r="AF6" s="209"/>
      <c r="AG6" s="209"/>
      <c r="AH6" s="209"/>
      <c r="AI6" s="209"/>
      <c r="AJ6" s="161" t="s">
        <v>3305</v>
      </c>
      <c r="AK6" s="161" t="s">
        <v>12</v>
      </c>
      <c r="AL6" s="161" t="s">
        <v>13</v>
      </c>
      <c r="AM6" s="161" t="s">
        <v>2554</v>
      </c>
      <c r="AN6" s="161" t="s">
        <v>2555</v>
      </c>
      <c r="AO6" s="161" t="s">
        <v>3399</v>
      </c>
      <c r="AP6" s="161" t="s">
        <v>2616</v>
      </c>
      <c r="AQ6" s="161" t="s">
        <v>3414</v>
      </c>
      <c r="AR6" s="161" t="s">
        <v>3400</v>
      </c>
      <c r="AS6" s="161" t="s">
        <v>3421</v>
      </c>
      <c r="AT6" s="161" t="s">
        <v>3414</v>
      </c>
      <c r="AU6" s="161" t="s">
        <v>3400</v>
      </c>
      <c r="AV6" s="161" t="s">
        <v>3423</v>
      </c>
      <c r="AW6" s="161" t="s">
        <v>3422</v>
      </c>
      <c r="AX6" s="161" t="s">
        <v>17</v>
      </c>
      <c r="AY6" s="161" t="s">
        <v>3427</v>
      </c>
      <c r="AZ6" s="161" t="s">
        <v>3400</v>
      </c>
      <c r="BA6" s="161" t="s">
        <v>3306</v>
      </c>
      <c r="BB6" s="161" t="s">
        <v>3983</v>
      </c>
      <c r="BC6" s="161" t="s">
        <v>2557</v>
      </c>
      <c r="BD6" s="161" t="s">
        <v>3270</v>
      </c>
      <c r="BE6" s="161" t="s">
        <v>3414</v>
      </c>
      <c r="BF6" s="161" t="s">
        <v>3258</v>
      </c>
      <c r="BG6" s="161" t="s">
        <v>3430</v>
      </c>
      <c r="BH6" s="161" t="s">
        <v>14</v>
      </c>
      <c r="BI6" s="161" t="s">
        <v>3427</v>
      </c>
      <c r="BJ6" s="161" t="s">
        <v>3400</v>
      </c>
      <c r="BK6" s="161" t="s">
        <v>15</v>
      </c>
      <c r="BL6" s="161" t="s">
        <v>3427</v>
      </c>
      <c r="BM6" s="161" t="s">
        <v>3400</v>
      </c>
      <c r="BN6" s="161" t="s">
        <v>16</v>
      </c>
      <c r="BO6" s="161" t="s">
        <v>3427</v>
      </c>
      <c r="BP6" s="161" t="s">
        <v>3400</v>
      </c>
      <c r="BQ6" s="215"/>
    </row>
    <row r="7" spans="1:70" s="71" customFormat="1" ht="156" customHeight="1" x14ac:dyDescent="0.25">
      <c r="A7" s="60" t="s">
        <v>950</v>
      </c>
      <c r="B7" s="61" t="s">
        <v>107</v>
      </c>
      <c r="C7" s="10" t="s">
        <v>984</v>
      </c>
      <c r="D7" s="10"/>
      <c r="E7" s="10" t="s">
        <v>984</v>
      </c>
      <c r="F7" s="3" t="s">
        <v>19</v>
      </c>
      <c r="G7" s="3" t="s">
        <v>1066</v>
      </c>
      <c r="H7" s="62" t="s">
        <v>108</v>
      </c>
      <c r="I7" s="3" t="s">
        <v>2723</v>
      </c>
      <c r="J7" s="62" t="s">
        <v>2723</v>
      </c>
      <c r="K7" s="63" t="s">
        <v>2732</v>
      </c>
      <c r="L7" s="64" t="s">
        <v>2733</v>
      </c>
      <c r="M7" s="65" t="s">
        <v>2707</v>
      </c>
      <c r="N7" s="65" t="s">
        <v>2780</v>
      </c>
      <c r="O7" s="66" t="s">
        <v>2621</v>
      </c>
      <c r="P7" s="66" t="s">
        <v>1100</v>
      </c>
      <c r="Q7" s="65" t="s">
        <v>1626</v>
      </c>
      <c r="R7" s="67"/>
      <c r="S7" s="65" t="s">
        <v>1627</v>
      </c>
      <c r="T7" s="65" t="s">
        <v>1628</v>
      </c>
      <c r="U7" s="66" t="s">
        <v>3165</v>
      </c>
      <c r="V7" s="67"/>
      <c r="W7" s="68" t="s">
        <v>109</v>
      </c>
      <c r="X7" s="62" t="s">
        <v>33</v>
      </c>
      <c r="Y7" s="68" t="s">
        <v>109</v>
      </c>
      <c r="Z7" s="62" t="s">
        <v>90</v>
      </c>
      <c r="AA7" s="68" t="s">
        <v>109</v>
      </c>
      <c r="AB7" s="62" t="s">
        <v>4943</v>
      </c>
      <c r="AC7" s="62" t="s">
        <v>67</v>
      </c>
      <c r="AD7" s="68" t="s">
        <v>110</v>
      </c>
      <c r="AE7" s="67"/>
      <c r="AF7" s="62" t="s">
        <v>21</v>
      </c>
      <c r="AG7" s="62"/>
      <c r="AH7" s="62" t="s">
        <v>27</v>
      </c>
      <c r="AI7" s="62" t="s">
        <v>28</v>
      </c>
      <c r="AJ7" s="62" t="s">
        <v>3273</v>
      </c>
      <c r="AK7" s="69" t="s">
        <v>3415</v>
      </c>
      <c r="AL7" s="69" t="s">
        <v>3416</v>
      </c>
      <c r="AM7" s="69" t="s">
        <v>3417</v>
      </c>
      <c r="AN7" s="60" t="s">
        <v>3418</v>
      </c>
      <c r="AO7" s="60" t="s">
        <v>3419</v>
      </c>
      <c r="AP7" s="69" t="s">
        <v>3424</v>
      </c>
      <c r="AQ7" s="69" t="s">
        <v>3425</v>
      </c>
      <c r="AR7" s="69" t="s">
        <v>3426</v>
      </c>
      <c r="AS7" s="69" t="s">
        <v>3439</v>
      </c>
      <c r="AT7" s="69" t="s">
        <v>3438</v>
      </c>
      <c r="AU7" s="69" t="s">
        <v>3440</v>
      </c>
      <c r="AV7" s="69" t="s">
        <v>3389</v>
      </c>
      <c r="AW7" s="69" t="s">
        <v>3389</v>
      </c>
      <c r="AX7" s="69" t="s">
        <v>3432</v>
      </c>
      <c r="AY7" s="69" t="s">
        <v>3433</v>
      </c>
      <c r="AZ7" s="69" t="s">
        <v>4801</v>
      </c>
      <c r="BA7" s="62" t="s">
        <v>2521</v>
      </c>
      <c r="BB7" s="62"/>
      <c r="BC7" s="69" t="s">
        <v>4800</v>
      </c>
      <c r="BD7" s="69" t="s">
        <v>3302</v>
      </c>
      <c r="BE7" s="69" t="s">
        <v>4798</v>
      </c>
      <c r="BF7" s="60" t="s">
        <v>4799</v>
      </c>
      <c r="BG7" s="66" t="s">
        <v>4946</v>
      </c>
      <c r="BH7" s="72" t="s">
        <v>45</v>
      </c>
      <c r="BI7" s="66"/>
      <c r="BJ7" s="66"/>
      <c r="BK7" s="62"/>
      <c r="BL7" s="69"/>
      <c r="BM7" s="62"/>
      <c r="BN7" s="62" t="s">
        <v>3436</v>
      </c>
      <c r="BO7" s="69" t="s">
        <v>3434</v>
      </c>
      <c r="BP7" s="62" t="s">
        <v>3435</v>
      </c>
      <c r="BQ7" s="73" t="s">
        <v>3437</v>
      </c>
      <c r="BR7" s="200" t="s">
        <v>3389</v>
      </c>
    </row>
    <row r="8" spans="1:70" s="71" customFormat="1" ht="95.45" customHeight="1" x14ac:dyDescent="0.25">
      <c r="A8" s="60" t="s">
        <v>951</v>
      </c>
      <c r="B8" s="61" t="s">
        <v>170</v>
      </c>
      <c r="C8" s="66" t="s">
        <v>984</v>
      </c>
      <c r="D8" s="66"/>
      <c r="E8" s="66" t="s">
        <v>984</v>
      </c>
      <c r="F8" s="62" t="s">
        <v>19</v>
      </c>
      <c r="G8" s="62" t="s">
        <v>1100</v>
      </c>
      <c r="H8" s="62" t="s">
        <v>171</v>
      </c>
      <c r="I8" s="62" t="s">
        <v>2723</v>
      </c>
      <c r="J8" s="62" t="s">
        <v>2723</v>
      </c>
      <c r="K8" s="63" t="s">
        <v>2352</v>
      </c>
      <c r="L8" s="64" t="s">
        <v>2632</v>
      </c>
      <c r="M8" s="65" t="s">
        <v>2707</v>
      </c>
      <c r="N8" s="65" t="s">
        <v>2780</v>
      </c>
      <c r="O8" s="66" t="s">
        <v>2621</v>
      </c>
      <c r="P8" s="66" t="s">
        <v>2860</v>
      </c>
      <c r="Q8" s="65" t="s">
        <v>2353</v>
      </c>
      <c r="R8" s="67"/>
      <c r="S8" s="65" t="s">
        <v>2354</v>
      </c>
      <c r="T8" s="74" t="s">
        <v>2355</v>
      </c>
      <c r="U8" s="66" t="s">
        <v>3166</v>
      </c>
      <c r="V8" s="67"/>
      <c r="W8" s="68" t="s">
        <v>49</v>
      </c>
      <c r="X8" s="62" t="s">
        <v>33</v>
      </c>
      <c r="Y8" s="68" t="s">
        <v>49</v>
      </c>
      <c r="Z8" s="62" t="s">
        <v>24</v>
      </c>
      <c r="AA8" s="68" t="s">
        <v>49</v>
      </c>
      <c r="AB8" s="62" t="s">
        <v>4940</v>
      </c>
      <c r="AC8" s="62" t="s">
        <v>152</v>
      </c>
      <c r="AD8" s="68" t="s">
        <v>110</v>
      </c>
      <c r="AE8" s="67"/>
      <c r="AF8" s="68" t="s">
        <v>172</v>
      </c>
      <c r="AG8" s="68" t="s">
        <v>984</v>
      </c>
      <c r="AH8" s="62" t="s">
        <v>27</v>
      </c>
      <c r="AI8" s="62" t="s">
        <v>28</v>
      </c>
      <c r="AJ8" s="62" t="s">
        <v>3301</v>
      </c>
      <c r="AK8" s="69" t="s">
        <v>3289</v>
      </c>
      <c r="AL8" s="69" t="s">
        <v>3504</v>
      </c>
      <c r="AM8" s="69" t="s">
        <v>3505</v>
      </c>
      <c r="AN8" s="60" t="s">
        <v>3506</v>
      </c>
      <c r="AO8" s="66" t="s">
        <v>3389</v>
      </c>
      <c r="AP8" s="62" t="s">
        <v>2597</v>
      </c>
      <c r="AQ8" s="69" t="s">
        <v>3507</v>
      </c>
      <c r="AR8" s="62" t="s">
        <v>2579</v>
      </c>
      <c r="AS8" s="69" t="s">
        <v>3508</v>
      </c>
      <c r="AT8" s="69" t="s">
        <v>3511</v>
      </c>
      <c r="AU8" s="69" t="s">
        <v>3510</v>
      </c>
      <c r="AV8" s="62" t="s">
        <v>3389</v>
      </c>
      <c r="AW8" s="62" t="s">
        <v>3389</v>
      </c>
      <c r="AX8" s="62" t="s">
        <v>2521</v>
      </c>
      <c r="AY8" s="69" t="s">
        <v>3323</v>
      </c>
      <c r="AZ8" s="69" t="s">
        <v>3512</v>
      </c>
      <c r="BA8" s="62" t="s">
        <v>2521</v>
      </c>
      <c r="BB8" s="62"/>
      <c r="BC8" s="62" t="s">
        <v>3513</v>
      </c>
      <c r="BD8" s="62" t="s">
        <v>32</v>
      </c>
      <c r="BE8" s="69" t="s">
        <v>3514</v>
      </c>
      <c r="BF8" s="66" t="s">
        <v>3515</v>
      </c>
      <c r="BG8" s="66" t="s">
        <v>32</v>
      </c>
      <c r="BH8" s="75" t="s">
        <v>45</v>
      </c>
      <c r="BI8" s="62"/>
      <c r="BJ8" s="62"/>
      <c r="BK8" s="62" t="s">
        <v>21</v>
      </c>
      <c r="BL8" s="62"/>
      <c r="BM8" s="62"/>
      <c r="BN8" s="62" t="s">
        <v>3436</v>
      </c>
      <c r="BO8" s="69" t="s">
        <v>3516</v>
      </c>
      <c r="BP8" s="62" t="s">
        <v>3517</v>
      </c>
      <c r="BQ8" s="73" t="s">
        <v>3518</v>
      </c>
      <c r="BR8" s="200" t="s">
        <v>3389</v>
      </c>
    </row>
    <row r="9" spans="1:70" s="71" customFormat="1" ht="63" x14ac:dyDescent="0.25">
      <c r="A9" s="60" t="s">
        <v>952</v>
      </c>
      <c r="B9" s="61" t="s">
        <v>653</v>
      </c>
      <c r="C9" s="66" t="s">
        <v>984</v>
      </c>
      <c r="D9" s="66"/>
      <c r="E9" s="66" t="s">
        <v>984</v>
      </c>
      <c r="F9" s="62" t="s">
        <v>19</v>
      </c>
      <c r="G9" s="62" t="s">
        <v>1054</v>
      </c>
      <c r="H9" s="62" t="s">
        <v>654</v>
      </c>
      <c r="I9" s="62" t="s">
        <v>2723</v>
      </c>
      <c r="J9" s="62" t="s">
        <v>2723</v>
      </c>
      <c r="K9" s="65" t="s">
        <v>1369</v>
      </c>
      <c r="L9" s="81" t="s">
        <v>1370</v>
      </c>
      <c r="M9" s="65" t="s">
        <v>1170</v>
      </c>
      <c r="N9" s="65" t="s">
        <v>2780</v>
      </c>
      <c r="O9" s="66" t="s">
        <v>2783</v>
      </c>
      <c r="P9" s="66" t="s">
        <v>2891</v>
      </c>
      <c r="Q9" s="65" t="s">
        <v>1371</v>
      </c>
      <c r="R9" s="67"/>
      <c r="S9" s="63" t="s">
        <v>1372</v>
      </c>
      <c r="T9" s="70" t="s">
        <v>1373</v>
      </c>
      <c r="U9" s="66" t="s">
        <v>3167</v>
      </c>
      <c r="V9" s="67"/>
      <c r="W9" s="68" t="s">
        <v>203</v>
      </c>
      <c r="X9" s="62" t="s">
        <v>33</v>
      </c>
      <c r="Y9" s="68" t="s">
        <v>203</v>
      </c>
      <c r="Z9" s="62" t="s">
        <v>90</v>
      </c>
      <c r="AA9" s="68" t="s">
        <v>203</v>
      </c>
      <c r="AB9" s="62" t="s">
        <v>4936</v>
      </c>
      <c r="AC9" s="62" t="s">
        <v>2530</v>
      </c>
      <c r="AD9" s="69" t="s">
        <v>2526</v>
      </c>
      <c r="AE9" s="67"/>
      <c r="AF9" s="62" t="s">
        <v>21</v>
      </c>
      <c r="AG9" s="62"/>
      <c r="AH9" s="62" t="s">
        <v>27</v>
      </c>
      <c r="AI9" s="62" t="s">
        <v>28</v>
      </c>
      <c r="AJ9" s="62" t="s">
        <v>3301</v>
      </c>
      <c r="AK9" s="69" t="s">
        <v>3289</v>
      </c>
      <c r="AL9" s="69" t="s">
        <v>3470</v>
      </c>
      <c r="AM9" s="69" t="s">
        <v>2579</v>
      </c>
      <c r="AN9" s="60" t="s">
        <v>3493</v>
      </c>
      <c r="AO9" s="66" t="s">
        <v>3389</v>
      </c>
      <c r="AP9" s="62" t="s">
        <v>2609</v>
      </c>
      <c r="AQ9" s="69" t="s">
        <v>3494</v>
      </c>
      <c r="AR9" s="62" t="s">
        <v>2579</v>
      </c>
      <c r="AS9" s="69" t="s">
        <v>3473</v>
      </c>
      <c r="AT9" s="69" t="s">
        <v>3474</v>
      </c>
      <c r="AU9" s="69" t="s">
        <v>3475</v>
      </c>
      <c r="AV9" s="69" t="s">
        <v>3389</v>
      </c>
      <c r="AW9" s="69"/>
      <c r="AX9" s="62" t="s">
        <v>1133</v>
      </c>
      <c r="AY9" s="83">
        <v>42034</v>
      </c>
      <c r="AZ9" s="69" t="s">
        <v>3495</v>
      </c>
      <c r="BA9" s="62" t="s">
        <v>1133</v>
      </c>
      <c r="BB9" s="62"/>
      <c r="BC9" s="62" t="s">
        <v>32</v>
      </c>
      <c r="BD9" s="62" t="s">
        <v>32</v>
      </c>
      <c r="BE9" s="62" t="s">
        <v>3335</v>
      </c>
      <c r="BF9" s="69" t="s">
        <v>2579</v>
      </c>
      <c r="BG9" s="62" t="s">
        <v>32</v>
      </c>
      <c r="BH9" s="62" t="s">
        <v>21</v>
      </c>
      <c r="BI9" s="62"/>
      <c r="BJ9" s="62"/>
      <c r="BK9" s="62" t="s">
        <v>21</v>
      </c>
      <c r="BL9" s="62"/>
      <c r="BM9" s="62"/>
      <c r="BN9" s="62" t="s">
        <v>21</v>
      </c>
      <c r="BO9" s="62"/>
      <c r="BP9" s="62"/>
      <c r="BQ9" s="73" t="s">
        <v>3496</v>
      </c>
      <c r="BR9" s="200" t="s">
        <v>3389</v>
      </c>
    </row>
    <row r="10" spans="1:70" s="71" customFormat="1" ht="94.5" x14ac:dyDescent="0.25">
      <c r="A10" s="60" t="s">
        <v>953</v>
      </c>
      <c r="B10" s="61" t="s">
        <v>272</v>
      </c>
      <c r="C10" s="66" t="s">
        <v>984</v>
      </c>
      <c r="D10" s="66"/>
      <c r="E10" s="66" t="s">
        <v>984</v>
      </c>
      <c r="F10" s="62" t="s">
        <v>19</v>
      </c>
      <c r="G10" s="62" t="s">
        <v>1081</v>
      </c>
      <c r="H10" s="62" t="s">
        <v>273</v>
      </c>
      <c r="I10" s="62" t="s">
        <v>2723</v>
      </c>
      <c r="J10" s="62" t="s">
        <v>2723</v>
      </c>
      <c r="K10" s="65" t="s">
        <v>1659</v>
      </c>
      <c r="L10" s="64" t="s">
        <v>1660</v>
      </c>
      <c r="M10" s="65" t="s">
        <v>1169</v>
      </c>
      <c r="N10" s="65" t="s">
        <v>2780</v>
      </c>
      <c r="O10" s="66" t="s">
        <v>2621</v>
      </c>
      <c r="P10" s="66" t="s">
        <v>2915</v>
      </c>
      <c r="Q10" s="65" t="s">
        <v>1661</v>
      </c>
      <c r="R10" s="67"/>
      <c r="S10" s="65" t="s">
        <v>1662</v>
      </c>
      <c r="T10" s="65" t="s">
        <v>1663</v>
      </c>
      <c r="U10" s="66" t="s">
        <v>3168</v>
      </c>
      <c r="V10" s="67"/>
      <c r="W10" s="68" t="s">
        <v>99</v>
      </c>
      <c r="X10" s="62" t="s">
        <v>33</v>
      </c>
      <c r="Y10" s="68" t="s">
        <v>99</v>
      </c>
      <c r="Z10" s="62" t="s">
        <v>90</v>
      </c>
      <c r="AA10" s="68" t="s">
        <v>99</v>
      </c>
      <c r="AB10" s="62" t="s">
        <v>4936</v>
      </c>
      <c r="AC10" s="62" t="s">
        <v>233</v>
      </c>
      <c r="AD10" s="68" t="s">
        <v>91</v>
      </c>
      <c r="AE10" s="67"/>
      <c r="AF10" s="62" t="s">
        <v>21</v>
      </c>
      <c r="AG10" s="62"/>
      <c r="AH10" s="62" t="s">
        <v>27</v>
      </c>
      <c r="AI10" s="62" t="s">
        <v>28</v>
      </c>
      <c r="AJ10" s="62" t="s">
        <v>3301</v>
      </c>
      <c r="AK10" s="69" t="s">
        <v>3289</v>
      </c>
      <c r="AL10" s="69" t="s">
        <v>3470</v>
      </c>
      <c r="AM10" s="69" t="s">
        <v>3442</v>
      </c>
      <c r="AN10" s="60" t="s">
        <v>3471</v>
      </c>
      <c r="AO10" s="66" t="s">
        <v>3389</v>
      </c>
      <c r="AP10" s="62" t="s">
        <v>2609</v>
      </c>
      <c r="AQ10" s="69" t="s">
        <v>3472</v>
      </c>
      <c r="AR10" s="62" t="s">
        <v>2579</v>
      </c>
      <c r="AS10" s="69" t="s">
        <v>3476</v>
      </c>
      <c r="AT10" s="69" t="s">
        <v>3477</v>
      </c>
      <c r="AU10" s="69" t="s">
        <v>3478</v>
      </c>
      <c r="AV10" s="62" t="s">
        <v>3389</v>
      </c>
      <c r="AW10" s="62"/>
      <c r="AX10" s="62" t="s">
        <v>47</v>
      </c>
      <c r="AY10" s="69" t="s">
        <v>3324</v>
      </c>
      <c r="AZ10" s="69" t="s">
        <v>2579</v>
      </c>
      <c r="BA10" s="62" t="s">
        <v>1011</v>
      </c>
      <c r="BB10" s="62"/>
      <c r="BC10" s="69" t="s">
        <v>3479</v>
      </c>
      <c r="BD10" s="62" t="s">
        <v>3302</v>
      </c>
      <c r="BE10" s="69" t="s">
        <v>3480</v>
      </c>
      <c r="BF10" s="60" t="s">
        <v>3481</v>
      </c>
      <c r="BG10" s="66" t="s">
        <v>4946</v>
      </c>
      <c r="BH10" s="75" t="s">
        <v>45</v>
      </c>
      <c r="BI10" s="62"/>
      <c r="BJ10" s="62"/>
      <c r="BK10" s="62" t="s">
        <v>21</v>
      </c>
      <c r="BL10" s="62"/>
      <c r="BM10" s="62"/>
      <c r="BN10" s="62" t="s">
        <v>21</v>
      </c>
      <c r="BO10" s="62"/>
      <c r="BP10" s="62"/>
      <c r="BQ10" s="73" t="s">
        <v>3466</v>
      </c>
      <c r="BR10" s="200" t="s">
        <v>3389</v>
      </c>
    </row>
    <row r="11" spans="1:70" s="71" customFormat="1" ht="141.75" x14ac:dyDescent="0.25">
      <c r="A11" s="60" t="s">
        <v>954</v>
      </c>
      <c r="B11" s="61" t="s">
        <v>499</v>
      </c>
      <c r="C11" s="66" t="s">
        <v>984</v>
      </c>
      <c r="D11" s="66"/>
      <c r="E11" s="66" t="s">
        <v>984</v>
      </c>
      <c r="F11" s="62" t="s">
        <v>19</v>
      </c>
      <c r="G11" s="62" t="s">
        <v>1027</v>
      </c>
      <c r="H11" s="62" t="s">
        <v>500</v>
      </c>
      <c r="I11" s="62" t="s">
        <v>2723</v>
      </c>
      <c r="J11" s="62" t="s">
        <v>2723</v>
      </c>
      <c r="K11" s="65" t="s">
        <v>2305</v>
      </c>
      <c r="L11" s="64" t="s">
        <v>2306</v>
      </c>
      <c r="M11" s="65" t="s">
        <v>1169</v>
      </c>
      <c r="N11" s="65" t="s">
        <v>2781</v>
      </c>
      <c r="O11" s="66" t="s">
        <v>2621</v>
      </c>
      <c r="P11" s="66" t="s">
        <v>1099</v>
      </c>
      <c r="Q11" s="65" t="s">
        <v>2307</v>
      </c>
      <c r="R11" s="67"/>
      <c r="S11" s="65" t="s">
        <v>2308</v>
      </c>
      <c r="T11" s="65" t="s">
        <v>2309</v>
      </c>
      <c r="U11" s="66" t="s">
        <v>3169</v>
      </c>
      <c r="V11" s="67"/>
      <c r="W11" s="68" t="s">
        <v>125</v>
      </c>
      <c r="X11" s="62" t="s">
        <v>33</v>
      </c>
      <c r="Y11" s="68" t="s">
        <v>125</v>
      </c>
      <c r="Z11" s="62" t="s">
        <v>90</v>
      </c>
      <c r="AA11" s="68" t="s">
        <v>125</v>
      </c>
      <c r="AB11" s="62" t="s">
        <v>4936</v>
      </c>
      <c r="AC11" s="62" t="s">
        <v>233</v>
      </c>
      <c r="AD11" s="62" t="s">
        <v>1023</v>
      </c>
      <c r="AE11" s="67"/>
      <c r="AF11" s="62" t="s">
        <v>21</v>
      </c>
      <c r="AG11" s="62"/>
      <c r="AH11" s="62" t="s">
        <v>27</v>
      </c>
      <c r="AI11" s="62" t="s">
        <v>28</v>
      </c>
      <c r="AJ11" s="62" t="s">
        <v>3301</v>
      </c>
      <c r="AK11" s="69" t="s">
        <v>3289</v>
      </c>
      <c r="AL11" s="69" t="s">
        <v>3470</v>
      </c>
      <c r="AM11" s="69" t="s">
        <v>3442</v>
      </c>
      <c r="AN11" s="60" t="s">
        <v>3497</v>
      </c>
      <c r="AO11" s="66" t="s">
        <v>3389</v>
      </c>
      <c r="AP11" s="69" t="s">
        <v>3483</v>
      </c>
      <c r="AQ11" s="69" t="s">
        <v>4797</v>
      </c>
      <c r="AR11" s="69" t="s">
        <v>3485</v>
      </c>
      <c r="AS11" s="69" t="s">
        <v>3473</v>
      </c>
      <c r="AT11" s="69" t="s">
        <v>3499</v>
      </c>
      <c r="AU11" s="69" t="s">
        <v>3498</v>
      </c>
      <c r="AV11" s="62" t="s">
        <v>3389</v>
      </c>
      <c r="AW11" s="62"/>
      <c r="AX11" s="69" t="s">
        <v>3501</v>
      </c>
      <c r="AY11" s="69" t="s">
        <v>3502</v>
      </c>
      <c r="AZ11" s="69" t="s">
        <v>3503</v>
      </c>
      <c r="BA11" s="62" t="s">
        <v>1133</v>
      </c>
      <c r="BB11" s="62"/>
      <c r="BC11" s="62" t="s">
        <v>32</v>
      </c>
      <c r="BD11" s="62" t="s">
        <v>32</v>
      </c>
      <c r="BE11" s="62" t="s">
        <v>3336</v>
      </c>
      <c r="BF11" s="66" t="s">
        <v>3500</v>
      </c>
      <c r="BG11" s="66" t="s">
        <v>32</v>
      </c>
      <c r="BH11" s="75" t="s">
        <v>45</v>
      </c>
      <c r="BI11" s="62"/>
      <c r="BJ11" s="62"/>
      <c r="BK11" s="62" t="s">
        <v>21</v>
      </c>
      <c r="BL11" s="62"/>
      <c r="BM11" s="62"/>
      <c r="BN11" s="62" t="s">
        <v>21</v>
      </c>
      <c r="BO11" s="62"/>
      <c r="BP11" s="62"/>
      <c r="BQ11" s="73" t="s">
        <v>3466</v>
      </c>
      <c r="BR11" s="200" t="s">
        <v>3389</v>
      </c>
    </row>
    <row r="12" spans="1:70" s="71" customFormat="1" ht="78.75" x14ac:dyDescent="0.25">
      <c r="A12" s="60" t="s">
        <v>955</v>
      </c>
      <c r="B12" s="61" t="s">
        <v>669</v>
      </c>
      <c r="C12" s="10" t="s">
        <v>984</v>
      </c>
      <c r="D12" s="10"/>
      <c r="E12" s="10" t="s">
        <v>984</v>
      </c>
      <c r="F12" s="3" t="s">
        <v>19</v>
      </c>
      <c r="G12" s="3" t="s">
        <v>1027</v>
      </c>
      <c r="H12" s="62" t="s">
        <v>670</v>
      </c>
      <c r="I12" s="3" t="s">
        <v>2723</v>
      </c>
      <c r="J12" s="62" t="s">
        <v>2723</v>
      </c>
      <c r="K12" s="4" t="s">
        <v>1389</v>
      </c>
      <c r="L12" s="5" t="s">
        <v>1390</v>
      </c>
      <c r="M12" s="4" t="s">
        <v>1170</v>
      </c>
      <c r="N12" s="4" t="s">
        <v>2780</v>
      </c>
      <c r="O12" s="10" t="s">
        <v>2621</v>
      </c>
      <c r="P12" s="10" t="s">
        <v>2895</v>
      </c>
      <c r="Q12" s="4" t="s">
        <v>1391</v>
      </c>
      <c r="R12" s="6"/>
      <c r="S12" s="4" t="s">
        <v>1392</v>
      </c>
      <c r="T12" s="19" t="s">
        <v>1393</v>
      </c>
      <c r="U12" s="10" t="e">
        <v>#N/A</v>
      </c>
      <c r="V12" s="6"/>
      <c r="W12" s="7" t="s">
        <v>297</v>
      </c>
      <c r="X12" s="3" t="s">
        <v>33</v>
      </c>
      <c r="Y12" s="7" t="s">
        <v>358</v>
      </c>
      <c r="Z12" s="3" t="s">
        <v>90</v>
      </c>
      <c r="AA12" s="7" t="s">
        <v>358</v>
      </c>
      <c r="AB12" s="3" t="s">
        <v>2582</v>
      </c>
      <c r="AC12" s="3" t="s">
        <v>3298</v>
      </c>
      <c r="AD12" s="3" t="s">
        <v>21</v>
      </c>
      <c r="AE12" s="6"/>
      <c r="AF12" s="3" t="s">
        <v>21</v>
      </c>
      <c r="AG12" s="3"/>
      <c r="AH12" s="3" t="s">
        <v>27</v>
      </c>
      <c r="AI12" s="3" t="s">
        <v>28</v>
      </c>
      <c r="AJ12" s="62" t="s">
        <v>3301</v>
      </c>
      <c r="AK12" s="69" t="s">
        <v>3289</v>
      </c>
      <c r="AL12" s="69" t="s">
        <v>3538</v>
      </c>
      <c r="AM12" s="69" t="s">
        <v>2579</v>
      </c>
      <c r="AN12" s="60" t="s">
        <v>3539</v>
      </c>
      <c r="AO12" s="66" t="s">
        <v>3389</v>
      </c>
      <c r="AP12" s="62" t="s">
        <v>2609</v>
      </c>
      <c r="AQ12" s="69" t="s">
        <v>3540</v>
      </c>
      <c r="AR12" s="69" t="s">
        <v>2579</v>
      </c>
      <c r="AS12" s="62" t="s">
        <v>3536</v>
      </c>
      <c r="AT12" s="69" t="s">
        <v>3509</v>
      </c>
      <c r="AU12" s="69" t="s">
        <v>3510</v>
      </c>
      <c r="AV12" s="69" t="s">
        <v>3389</v>
      </c>
      <c r="AW12" s="69" t="s">
        <v>3389</v>
      </c>
      <c r="AX12" s="69" t="s">
        <v>1011</v>
      </c>
      <c r="AY12" s="69" t="s">
        <v>3325</v>
      </c>
      <c r="AZ12" s="69" t="s">
        <v>3542</v>
      </c>
      <c r="BA12" s="62" t="s">
        <v>1011</v>
      </c>
      <c r="BB12" s="62"/>
      <c r="BC12" s="69" t="s">
        <v>3532</v>
      </c>
      <c r="BD12" s="62" t="s">
        <v>32</v>
      </c>
      <c r="BE12" s="69" t="s">
        <v>3543</v>
      </c>
      <c r="BF12" s="60" t="s">
        <v>3541</v>
      </c>
      <c r="BG12" s="66" t="s">
        <v>32</v>
      </c>
      <c r="BH12" s="75" t="s">
        <v>101</v>
      </c>
      <c r="BI12" s="62"/>
      <c r="BJ12" s="62"/>
      <c r="BK12" s="62" t="s">
        <v>21</v>
      </c>
      <c r="BL12" s="62"/>
      <c r="BM12" s="62"/>
      <c r="BN12" s="62" t="s">
        <v>21</v>
      </c>
      <c r="BO12" s="62"/>
      <c r="BP12" s="62"/>
      <c r="BQ12" s="61"/>
      <c r="BR12" s="200" t="s">
        <v>3389</v>
      </c>
    </row>
    <row r="13" spans="1:70" s="71" customFormat="1" ht="83.45" customHeight="1" x14ac:dyDescent="0.25">
      <c r="A13" s="60" t="s">
        <v>956</v>
      </c>
      <c r="B13" s="61" t="s">
        <v>285</v>
      </c>
      <c r="C13" s="66" t="s">
        <v>984</v>
      </c>
      <c r="D13" s="66"/>
      <c r="E13" s="66" t="s">
        <v>984</v>
      </c>
      <c r="F13" s="62" t="s">
        <v>19</v>
      </c>
      <c r="G13" s="62" t="s">
        <v>1054</v>
      </c>
      <c r="H13" s="62" t="s">
        <v>286</v>
      </c>
      <c r="I13" s="62" t="s">
        <v>2723</v>
      </c>
      <c r="J13" s="62" t="s">
        <v>2723</v>
      </c>
      <c r="K13" s="65" t="s">
        <v>1228</v>
      </c>
      <c r="L13" s="64" t="s">
        <v>2734</v>
      </c>
      <c r="M13" s="65" t="s">
        <v>1169</v>
      </c>
      <c r="N13" s="65" t="s">
        <v>2780</v>
      </c>
      <c r="O13" s="66" t="s">
        <v>2783</v>
      </c>
      <c r="P13" s="66" t="s">
        <v>2916</v>
      </c>
      <c r="Q13" s="65" t="s">
        <v>1229</v>
      </c>
      <c r="R13" s="67"/>
      <c r="S13" s="65" t="s">
        <v>1230</v>
      </c>
      <c r="T13" s="74" t="s">
        <v>1231</v>
      </c>
      <c r="U13" s="66" t="s">
        <v>3170</v>
      </c>
      <c r="V13" s="67"/>
      <c r="W13" s="68" t="s">
        <v>128</v>
      </c>
      <c r="X13" s="62" t="s">
        <v>33</v>
      </c>
      <c r="Y13" s="68" t="s">
        <v>128</v>
      </c>
      <c r="Z13" s="62" t="s">
        <v>90</v>
      </c>
      <c r="AA13" s="68" t="s">
        <v>128</v>
      </c>
      <c r="AB13" s="3" t="s">
        <v>2582</v>
      </c>
      <c r="AC13" s="3" t="s">
        <v>3298</v>
      </c>
      <c r="AD13" s="68"/>
      <c r="AE13" s="67"/>
      <c r="AF13" s="62" t="s">
        <v>21</v>
      </c>
      <c r="AG13" s="62"/>
      <c r="AH13" s="62" t="s">
        <v>27</v>
      </c>
      <c r="AI13" s="62" t="s">
        <v>28</v>
      </c>
      <c r="AJ13" s="62" t="s">
        <v>3301</v>
      </c>
      <c r="AK13" s="69" t="s">
        <v>3289</v>
      </c>
      <c r="AL13" s="69" t="s">
        <v>3504</v>
      </c>
      <c r="AM13" s="69" t="s">
        <v>3505</v>
      </c>
      <c r="AN13" s="60" t="s">
        <v>3535</v>
      </c>
      <c r="AO13" s="66" t="s">
        <v>3389</v>
      </c>
      <c r="AP13" s="62" t="s">
        <v>2609</v>
      </c>
      <c r="AQ13" s="69" t="s">
        <v>3467</v>
      </c>
      <c r="AR13" s="69" t="s">
        <v>2579</v>
      </c>
      <c r="AS13" s="62" t="s">
        <v>3536</v>
      </c>
      <c r="AT13" s="69" t="s">
        <v>3509</v>
      </c>
      <c r="AU13" s="69" t="s">
        <v>3510</v>
      </c>
      <c r="AV13" s="62" t="s">
        <v>3389</v>
      </c>
      <c r="AW13" s="62" t="s">
        <v>3389</v>
      </c>
      <c r="AX13" s="62" t="s">
        <v>2521</v>
      </c>
      <c r="AY13" s="69" t="s">
        <v>3391</v>
      </c>
      <c r="AZ13" s="69" t="s">
        <v>3875</v>
      </c>
      <c r="BA13" s="62" t="s">
        <v>2521</v>
      </c>
      <c r="BB13" s="62"/>
      <c r="BC13" s="62" t="s">
        <v>3274</v>
      </c>
      <c r="BD13" s="62" t="s">
        <v>32</v>
      </c>
      <c r="BE13" s="62" t="s">
        <v>3337</v>
      </c>
      <c r="BF13" s="66" t="s">
        <v>3528</v>
      </c>
      <c r="BG13" s="62" t="s">
        <v>32</v>
      </c>
      <c r="BH13" s="75" t="s">
        <v>45</v>
      </c>
      <c r="BI13" s="62"/>
      <c r="BJ13" s="62"/>
      <c r="BK13" s="62" t="s">
        <v>21</v>
      </c>
      <c r="BL13" s="62"/>
      <c r="BM13" s="62"/>
      <c r="BN13" s="62" t="s">
        <v>21</v>
      </c>
      <c r="BO13" s="62"/>
      <c r="BP13" s="62"/>
      <c r="BQ13" s="73" t="s">
        <v>3466</v>
      </c>
      <c r="BR13" s="200" t="s">
        <v>3389</v>
      </c>
    </row>
    <row r="14" spans="1:70" s="71" customFormat="1" ht="100.9" customHeight="1" x14ac:dyDescent="0.25">
      <c r="A14" s="60" t="s">
        <v>957</v>
      </c>
      <c r="B14" s="61" t="s">
        <v>655</v>
      </c>
      <c r="C14" s="66" t="s">
        <v>984</v>
      </c>
      <c r="D14" s="66"/>
      <c r="E14" s="66" t="s">
        <v>984</v>
      </c>
      <c r="F14" s="62" t="s">
        <v>19</v>
      </c>
      <c r="G14" s="62" t="s">
        <v>1027</v>
      </c>
      <c r="H14" s="62" t="s">
        <v>656</v>
      </c>
      <c r="I14" s="62" t="s">
        <v>2723</v>
      </c>
      <c r="J14" s="62" t="s">
        <v>2723</v>
      </c>
      <c r="K14" s="63" t="s">
        <v>2735</v>
      </c>
      <c r="L14" s="64" t="s">
        <v>2736</v>
      </c>
      <c r="M14" s="65" t="s">
        <v>2707</v>
      </c>
      <c r="N14" s="65" t="s">
        <v>2780</v>
      </c>
      <c r="O14" s="66" t="s">
        <v>2621</v>
      </c>
      <c r="P14" s="66" t="s">
        <v>2852</v>
      </c>
      <c r="Q14" s="65" t="s">
        <v>1398</v>
      </c>
      <c r="R14" s="67"/>
      <c r="S14" s="63" t="s">
        <v>1399</v>
      </c>
      <c r="T14" s="74" t="s">
        <v>1400</v>
      </c>
      <c r="U14" s="66" t="s">
        <v>3171</v>
      </c>
      <c r="V14" s="67"/>
      <c r="W14" s="68" t="s">
        <v>203</v>
      </c>
      <c r="X14" s="62" t="s">
        <v>33</v>
      </c>
      <c r="Y14" s="68" t="s">
        <v>203</v>
      </c>
      <c r="Z14" s="62" t="s">
        <v>90</v>
      </c>
      <c r="AA14" s="68" t="s">
        <v>203</v>
      </c>
      <c r="AB14" s="3" t="s">
        <v>2582</v>
      </c>
      <c r="AC14" s="3" t="s">
        <v>3298</v>
      </c>
      <c r="AD14" s="62" t="s">
        <v>21</v>
      </c>
      <c r="AE14" s="67"/>
      <c r="AF14" s="62" t="s">
        <v>21</v>
      </c>
      <c r="AG14" s="62"/>
      <c r="AH14" s="62" t="s">
        <v>27</v>
      </c>
      <c r="AI14" s="62" t="s">
        <v>28</v>
      </c>
      <c r="AJ14" s="62" t="s">
        <v>4946</v>
      </c>
      <c r="AK14" s="62" t="s">
        <v>68</v>
      </c>
      <c r="AL14" s="62" t="s">
        <v>594</v>
      </c>
      <c r="AM14" s="62" t="s">
        <v>2579</v>
      </c>
      <c r="AN14" s="60" t="s">
        <v>3482</v>
      </c>
      <c r="AO14" s="66" t="s">
        <v>3389</v>
      </c>
      <c r="AP14" s="69" t="s">
        <v>3483</v>
      </c>
      <c r="AQ14" s="69" t="s">
        <v>3484</v>
      </c>
      <c r="AR14" s="69" t="s">
        <v>3485</v>
      </c>
      <c r="AS14" s="62" t="s">
        <v>3486</v>
      </c>
      <c r="AT14" s="69" t="s">
        <v>3537</v>
      </c>
      <c r="AU14" s="69" t="s">
        <v>3487</v>
      </c>
      <c r="AV14" s="69" t="s">
        <v>3389</v>
      </c>
      <c r="AW14" s="69" t="s">
        <v>3389</v>
      </c>
      <c r="AX14" s="62" t="s">
        <v>1133</v>
      </c>
      <c r="AY14" s="69" t="s">
        <v>3326</v>
      </c>
      <c r="AZ14" s="69" t="s">
        <v>3488</v>
      </c>
      <c r="BA14" s="62" t="s">
        <v>1133</v>
      </c>
      <c r="BB14" s="62"/>
      <c r="BC14" s="79" t="s">
        <v>3489</v>
      </c>
      <c r="BD14" s="62" t="s">
        <v>983</v>
      </c>
      <c r="BE14" s="79" t="s">
        <v>3490</v>
      </c>
      <c r="BF14" s="66" t="s">
        <v>3491</v>
      </c>
      <c r="BG14" s="66" t="s">
        <v>1011</v>
      </c>
      <c r="BH14" s="62" t="s">
        <v>21</v>
      </c>
      <c r="BI14" s="62"/>
      <c r="BJ14" s="62"/>
      <c r="BK14" s="62" t="s">
        <v>21</v>
      </c>
      <c r="BL14" s="62"/>
      <c r="BM14" s="62"/>
      <c r="BN14" s="62" t="s">
        <v>21</v>
      </c>
      <c r="BO14" s="62"/>
      <c r="BP14" s="62"/>
      <c r="BQ14" s="73" t="s">
        <v>3492</v>
      </c>
      <c r="BR14" s="200" t="s">
        <v>3389</v>
      </c>
    </row>
    <row r="15" spans="1:70" s="71" customFormat="1" ht="94.5" x14ac:dyDescent="0.25">
      <c r="A15" s="60" t="s">
        <v>958</v>
      </c>
      <c r="B15" s="61" t="s">
        <v>622</v>
      </c>
      <c r="C15" s="66" t="s">
        <v>984</v>
      </c>
      <c r="D15" s="66"/>
      <c r="E15" s="66" t="s">
        <v>984</v>
      </c>
      <c r="F15" s="62" t="s">
        <v>19</v>
      </c>
      <c r="G15" s="62" t="s">
        <v>1027</v>
      </c>
      <c r="H15" s="62" t="s">
        <v>623</v>
      </c>
      <c r="I15" s="62" t="s">
        <v>2723</v>
      </c>
      <c r="J15" s="62" t="s">
        <v>2723</v>
      </c>
      <c r="K15" s="65" t="s">
        <v>1449</v>
      </c>
      <c r="L15" s="64" t="s">
        <v>1450</v>
      </c>
      <c r="M15" s="65" t="s">
        <v>1184</v>
      </c>
      <c r="N15" s="65" t="s">
        <v>2780</v>
      </c>
      <c r="O15" s="66" t="s">
        <v>2621</v>
      </c>
      <c r="P15" s="66" t="s">
        <v>2917</v>
      </c>
      <c r="Q15" s="65" t="s">
        <v>1451</v>
      </c>
      <c r="R15" s="67"/>
      <c r="S15" s="65" t="s">
        <v>1452</v>
      </c>
      <c r="T15" s="65" t="s">
        <v>1453</v>
      </c>
      <c r="U15" s="66" t="s">
        <v>3172</v>
      </c>
      <c r="V15" s="67"/>
      <c r="W15" s="68" t="s">
        <v>200</v>
      </c>
      <c r="X15" s="62" t="s">
        <v>33</v>
      </c>
      <c r="Y15" s="68" t="s">
        <v>200</v>
      </c>
      <c r="Z15" s="62" t="s">
        <v>90</v>
      </c>
      <c r="AA15" s="68" t="s">
        <v>624</v>
      </c>
      <c r="AB15" s="3" t="s">
        <v>2582</v>
      </c>
      <c r="AC15" s="3" t="s">
        <v>3298</v>
      </c>
      <c r="AD15" s="62" t="s">
        <v>21</v>
      </c>
      <c r="AE15" s="67"/>
      <c r="AF15" s="62" t="s">
        <v>21</v>
      </c>
      <c r="AG15" s="62"/>
      <c r="AH15" s="62" t="s">
        <v>27</v>
      </c>
      <c r="AI15" s="62" t="s">
        <v>28</v>
      </c>
      <c r="AJ15" s="62" t="s">
        <v>4946</v>
      </c>
      <c r="AK15" s="62" t="s">
        <v>68</v>
      </c>
      <c r="AL15" s="62" t="s">
        <v>625</v>
      </c>
      <c r="AM15" s="62" t="s">
        <v>3456</v>
      </c>
      <c r="AN15" s="60" t="s">
        <v>519</v>
      </c>
      <c r="AO15" s="66" t="s">
        <v>3389</v>
      </c>
      <c r="AP15" s="69" t="s">
        <v>2594</v>
      </c>
      <c r="AQ15" s="69" t="s">
        <v>3457</v>
      </c>
      <c r="AR15" s="69" t="s">
        <v>2579</v>
      </c>
      <c r="AS15" s="69" t="s">
        <v>3458</v>
      </c>
      <c r="AT15" s="69" t="s">
        <v>3459</v>
      </c>
      <c r="AU15" s="62" t="s">
        <v>3460</v>
      </c>
      <c r="AV15" s="62" t="s">
        <v>3389</v>
      </c>
      <c r="AW15" s="62"/>
      <c r="AX15" s="69" t="s">
        <v>3461</v>
      </c>
      <c r="AY15" s="69" t="s">
        <v>3462</v>
      </c>
      <c r="AZ15" s="69" t="s">
        <v>3463</v>
      </c>
      <c r="BA15" s="62" t="s">
        <v>4937</v>
      </c>
      <c r="BB15" s="62"/>
      <c r="BC15" s="69" t="s">
        <v>3464</v>
      </c>
      <c r="BD15" s="62" t="s">
        <v>3314</v>
      </c>
      <c r="BE15" s="69" t="s">
        <v>3465</v>
      </c>
      <c r="BF15" s="66" t="s">
        <v>33</v>
      </c>
      <c r="BG15" s="55" t="s">
        <v>1011</v>
      </c>
      <c r="BH15" s="62" t="s">
        <v>21</v>
      </c>
      <c r="BI15" s="62"/>
      <c r="BJ15" s="62"/>
      <c r="BK15" s="62" t="s">
        <v>21</v>
      </c>
      <c r="BL15" s="62"/>
      <c r="BM15" s="62"/>
      <c r="BN15" s="62" t="s">
        <v>21</v>
      </c>
      <c r="BO15" s="62"/>
      <c r="BP15" s="62"/>
      <c r="BQ15" s="73" t="s">
        <v>3466</v>
      </c>
      <c r="BR15" s="200" t="s">
        <v>3389</v>
      </c>
    </row>
    <row r="16" spans="1:70" s="71" customFormat="1" ht="78.75" x14ac:dyDescent="0.25">
      <c r="A16" s="60" t="s">
        <v>959</v>
      </c>
      <c r="B16" s="61" t="s">
        <v>592</v>
      </c>
      <c r="C16" s="66" t="s">
        <v>984</v>
      </c>
      <c r="D16" s="66"/>
      <c r="E16" s="66" t="s">
        <v>984</v>
      </c>
      <c r="F16" s="62" t="s">
        <v>19</v>
      </c>
      <c r="G16" s="62" t="s">
        <v>1027</v>
      </c>
      <c r="H16" s="62" t="s">
        <v>593</v>
      </c>
      <c r="I16" s="62" t="s">
        <v>2723</v>
      </c>
      <c r="J16" s="62" t="s">
        <v>2723</v>
      </c>
      <c r="K16" s="65" t="s">
        <v>1696</v>
      </c>
      <c r="L16" s="64" t="s">
        <v>2073</v>
      </c>
      <c r="M16" s="65" t="s">
        <v>1697</v>
      </c>
      <c r="N16" s="65" t="s">
        <v>2780</v>
      </c>
      <c r="O16" s="66" t="s">
        <v>2621</v>
      </c>
      <c r="P16" s="66" t="s">
        <v>2918</v>
      </c>
      <c r="Q16" s="65" t="s">
        <v>1698</v>
      </c>
      <c r="R16" s="67"/>
      <c r="S16" s="63" t="s">
        <v>1699</v>
      </c>
      <c r="T16" s="74" t="s">
        <v>1700</v>
      </c>
      <c r="U16" s="66" t="s">
        <v>3173</v>
      </c>
      <c r="V16" s="67"/>
      <c r="W16" s="68" t="s">
        <v>128</v>
      </c>
      <c r="X16" s="62" t="s">
        <v>33</v>
      </c>
      <c r="Y16" s="68" t="s">
        <v>128</v>
      </c>
      <c r="Z16" s="62" t="s">
        <v>90</v>
      </c>
      <c r="AA16" s="68" t="s">
        <v>128</v>
      </c>
      <c r="AB16" s="3" t="s">
        <v>2582</v>
      </c>
      <c r="AC16" s="3" t="s">
        <v>3298</v>
      </c>
      <c r="AD16" s="62" t="s">
        <v>21</v>
      </c>
      <c r="AE16" s="67"/>
      <c r="AF16" s="62" t="s">
        <v>21</v>
      </c>
      <c r="AG16" s="62"/>
      <c r="AH16" s="62" t="s">
        <v>27</v>
      </c>
      <c r="AI16" s="62" t="s">
        <v>28</v>
      </c>
      <c r="AJ16" s="62" t="s">
        <v>4946</v>
      </c>
      <c r="AK16" s="62" t="s">
        <v>68</v>
      </c>
      <c r="AL16" s="62" t="s">
        <v>594</v>
      </c>
      <c r="AM16" s="62" t="s">
        <v>2579</v>
      </c>
      <c r="AN16" s="60" t="s">
        <v>3467</v>
      </c>
      <c r="AO16" s="66" t="s">
        <v>3389</v>
      </c>
      <c r="AP16" s="62" t="s">
        <v>2609</v>
      </c>
      <c r="AQ16" s="69" t="s">
        <v>3467</v>
      </c>
      <c r="AR16" s="62" t="s">
        <v>2579</v>
      </c>
      <c r="AS16" s="62" t="s">
        <v>3468</v>
      </c>
      <c r="AT16" s="69" t="s">
        <v>3453</v>
      </c>
      <c r="AU16" s="69" t="s">
        <v>3454</v>
      </c>
      <c r="AV16" s="62" t="s">
        <v>3389</v>
      </c>
      <c r="AW16" s="62" t="s">
        <v>3389</v>
      </c>
      <c r="AX16" s="62" t="s">
        <v>2521</v>
      </c>
      <c r="AY16" s="69" t="s">
        <v>3391</v>
      </c>
      <c r="AZ16" s="69" t="s">
        <v>3875</v>
      </c>
      <c r="BA16" s="62" t="s">
        <v>2521</v>
      </c>
      <c r="BB16" s="62"/>
      <c r="BC16" s="62" t="s">
        <v>32</v>
      </c>
      <c r="BD16" s="62" t="s">
        <v>32</v>
      </c>
      <c r="BE16" s="62" t="s">
        <v>3338</v>
      </c>
      <c r="BF16" s="66" t="s">
        <v>2579</v>
      </c>
      <c r="BG16" s="66" t="s">
        <v>32</v>
      </c>
      <c r="BH16" s="62" t="s">
        <v>21</v>
      </c>
      <c r="BI16" s="62"/>
      <c r="BJ16" s="62"/>
      <c r="BK16" s="62" t="s">
        <v>21</v>
      </c>
      <c r="BL16" s="62"/>
      <c r="BM16" s="62"/>
      <c r="BN16" s="62" t="s">
        <v>21</v>
      </c>
      <c r="BO16" s="62"/>
      <c r="BP16" s="62"/>
      <c r="BQ16" s="80" t="s">
        <v>3466</v>
      </c>
      <c r="BR16" s="200" t="s">
        <v>3389</v>
      </c>
    </row>
    <row r="17" spans="1:70" s="71" customFormat="1" ht="78.75" x14ac:dyDescent="0.25">
      <c r="A17" s="60" t="s">
        <v>960</v>
      </c>
      <c r="B17" s="61" t="s">
        <v>578</v>
      </c>
      <c r="C17" s="66" t="s">
        <v>984</v>
      </c>
      <c r="D17" s="66"/>
      <c r="E17" s="66" t="s">
        <v>984</v>
      </c>
      <c r="F17" s="62" t="s">
        <v>19</v>
      </c>
      <c r="G17" s="62" t="s">
        <v>1027</v>
      </c>
      <c r="H17" s="62" t="s">
        <v>579</v>
      </c>
      <c r="I17" s="62" t="s">
        <v>2723</v>
      </c>
      <c r="J17" s="62" t="s">
        <v>2723</v>
      </c>
      <c r="K17" s="65" t="s">
        <v>1761</v>
      </c>
      <c r="L17" s="64" t="s">
        <v>1762</v>
      </c>
      <c r="M17" s="65" t="s">
        <v>1169</v>
      </c>
      <c r="N17" s="65" t="s">
        <v>2780</v>
      </c>
      <c r="O17" s="66" t="s">
        <v>2621</v>
      </c>
      <c r="P17" s="66" t="s">
        <v>2919</v>
      </c>
      <c r="Q17" s="65" t="s">
        <v>1763</v>
      </c>
      <c r="R17" s="67"/>
      <c r="S17" s="63" t="s">
        <v>1764</v>
      </c>
      <c r="T17" s="74" t="s">
        <v>1765</v>
      </c>
      <c r="U17" s="66" t="s">
        <v>3174</v>
      </c>
      <c r="V17" s="67"/>
      <c r="W17" s="68" t="s">
        <v>128</v>
      </c>
      <c r="X17" s="62" t="s">
        <v>33</v>
      </c>
      <c r="Y17" s="68" t="s">
        <v>128</v>
      </c>
      <c r="Z17" s="62" t="s">
        <v>90</v>
      </c>
      <c r="AA17" s="68" t="s">
        <v>128</v>
      </c>
      <c r="AB17" s="3" t="s">
        <v>2582</v>
      </c>
      <c r="AC17" s="3" t="s">
        <v>3298</v>
      </c>
      <c r="AD17" s="62" t="s">
        <v>21</v>
      </c>
      <c r="AE17" s="67"/>
      <c r="AF17" s="62" t="s">
        <v>21</v>
      </c>
      <c r="AG17" s="62"/>
      <c r="AH17" s="62" t="s">
        <v>27</v>
      </c>
      <c r="AI17" s="62" t="s">
        <v>28</v>
      </c>
      <c r="AJ17" s="62" t="s">
        <v>3301</v>
      </c>
      <c r="AK17" s="69" t="s">
        <v>3289</v>
      </c>
      <c r="AL17" s="69" t="s">
        <v>3519</v>
      </c>
      <c r="AM17" s="69" t="s">
        <v>3442</v>
      </c>
      <c r="AN17" s="60" t="s">
        <v>3520</v>
      </c>
      <c r="AO17" s="66" t="s">
        <v>3389</v>
      </c>
      <c r="AP17" s="62" t="s">
        <v>2597</v>
      </c>
      <c r="AQ17" s="69" t="s">
        <v>3521</v>
      </c>
      <c r="AR17" s="62" t="s">
        <v>2579</v>
      </c>
      <c r="AS17" s="62" t="s">
        <v>3468</v>
      </c>
      <c r="AT17" s="69" t="s">
        <v>3453</v>
      </c>
      <c r="AU17" s="69" t="s">
        <v>3454</v>
      </c>
      <c r="AV17" s="62" t="s">
        <v>3389</v>
      </c>
      <c r="AW17" s="62" t="s">
        <v>3389</v>
      </c>
      <c r="AX17" s="62" t="s">
        <v>47</v>
      </c>
      <c r="AY17" s="69" t="s">
        <v>3327</v>
      </c>
      <c r="AZ17" s="66" t="s">
        <v>2579</v>
      </c>
      <c r="BA17" s="62" t="s">
        <v>1011</v>
      </c>
      <c r="BB17" s="62"/>
      <c r="BC17" s="62" t="s">
        <v>68</v>
      </c>
      <c r="BD17" s="62" t="s">
        <v>3302</v>
      </c>
      <c r="BE17" s="62" t="s">
        <v>3339</v>
      </c>
      <c r="BF17" s="66" t="s">
        <v>3522</v>
      </c>
      <c r="BG17" s="66" t="s">
        <v>4946</v>
      </c>
      <c r="BH17" s="75" t="s">
        <v>101</v>
      </c>
      <c r="BI17" s="62"/>
      <c r="BJ17" s="62"/>
      <c r="BK17" s="62" t="s">
        <v>21</v>
      </c>
      <c r="BL17" s="62"/>
      <c r="BM17" s="62"/>
      <c r="BN17" s="62" t="s">
        <v>21</v>
      </c>
      <c r="BO17" s="62"/>
      <c r="BP17" s="62"/>
      <c r="BQ17" s="73" t="s">
        <v>3466</v>
      </c>
      <c r="BR17" s="200" t="s">
        <v>3389</v>
      </c>
    </row>
    <row r="18" spans="1:70" s="71" customFormat="1" ht="63" x14ac:dyDescent="0.25">
      <c r="A18" s="60" t="s">
        <v>961</v>
      </c>
      <c r="B18" s="61" t="s">
        <v>588</v>
      </c>
      <c r="C18" s="66" t="s">
        <v>984</v>
      </c>
      <c r="D18" s="66"/>
      <c r="E18" s="66" t="s">
        <v>984</v>
      </c>
      <c r="F18" s="62" t="s">
        <v>19</v>
      </c>
      <c r="G18" s="62" t="s">
        <v>1041</v>
      </c>
      <c r="H18" s="62" t="s">
        <v>589</v>
      </c>
      <c r="I18" s="62" t="s">
        <v>2723</v>
      </c>
      <c r="J18" s="62" t="s">
        <v>2723</v>
      </c>
      <c r="K18" s="65" t="s">
        <v>1766</v>
      </c>
      <c r="L18" s="64" t="s">
        <v>2737</v>
      </c>
      <c r="M18" s="65" t="s">
        <v>1169</v>
      </c>
      <c r="N18" s="65" t="s">
        <v>2780</v>
      </c>
      <c r="O18" s="66" t="s">
        <v>2621</v>
      </c>
      <c r="P18" s="66" t="s">
        <v>2843</v>
      </c>
      <c r="Q18" s="65" t="s">
        <v>1767</v>
      </c>
      <c r="R18" s="67"/>
      <c r="S18" s="65" t="s">
        <v>1768</v>
      </c>
      <c r="T18" s="65" t="s">
        <v>1769</v>
      </c>
      <c r="U18" s="66" t="s">
        <v>3175</v>
      </c>
      <c r="V18" s="67"/>
      <c r="W18" s="68" t="s">
        <v>125</v>
      </c>
      <c r="X18" s="62" t="s">
        <v>33</v>
      </c>
      <c r="Y18" s="68" t="s">
        <v>125</v>
      </c>
      <c r="Z18" s="62" t="s">
        <v>90</v>
      </c>
      <c r="AA18" s="68" t="s">
        <v>125</v>
      </c>
      <c r="AB18" s="3" t="s">
        <v>2582</v>
      </c>
      <c r="AC18" s="3" t="s">
        <v>3298</v>
      </c>
      <c r="AD18" s="62" t="s">
        <v>21</v>
      </c>
      <c r="AE18" s="67"/>
      <c r="AF18" s="62" t="s">
        <v>21</v>
      </c>
      <c r="AG18" s="62"/>
      <c r="AH18" s="62" t="s">
        <v>27</v>
      </c>
      <c r="AI18" s="62" t="s">
        <v>28</v>
      </c>
      <c r="AJ18" s="62" t="s">
        <v>3301</v>
      </c>
      <c r="AK18" s="69" t="s">
        <v>3289</v>
      </c>
      <c r="AL18" s="69" t="s">
        <v>3441</v>
      </c>
      <c r="AM18" s="69" t="s">
        <v>3442</v>
      </c>
      <c r="AN18" s="60" t="s">
        <v>3443</v>
      </c>
      <c r="AO18" s="66" t="s">
        <v>3389</v>
      </c>
      <c r="AP18" s="62" t="s">
        <v>2609</v>
      </c>
      <c r="AQ18" s="69" t="s">
        <v>3444</v>
      </c>
      <c r="AR18" s="62" t="s">
        <v>2579</v>
      </c>
      <c r="AS18" s="69" t="s">
        <v>3445</v>
      </c>
      <c r="AT18" s="69" t="s">
        <v>2687</v>
      </c>
      <c r="AU18" s="69" t="s">
        <v>3294</v>
      </c>
      <c r="AV18" s="69" t="s">
        <v>3389</v>
      </c>
      <c r="AW18" s="69"/>
      <c r="AX18" s="62" t="s">
        <v>2521</v>
      </c>
      <c r="AY18" s="69" t="s">
        <v>3391</v>
      </c>
      <c r="AZ18" s="69" t="s">
        <v>3875</v>
      </c>
      <c r="BA18" s="62" t="s">
        <v>2521</v>
      </c>
      <c r="BB18" s="62"/>
      <c r="BC18" s="62" t="s">
        <v>32</v>
      </c>
      <c r="BD18" s="62" t="s">
        <v>32</v>
      </c>
      <c r="BE18" s="62" t="s">
        <v>3336</v>
      </c>
      <c r="BF18" s="66" t="s">
        <v>3447</v>
      </c>
      <c r="BG18" s="66" t="s">
        <v>32</v>
      </c>
      <c r="BH18" s="62" t="s">
        <v>21</v>
      </c>
      <c r="BI18" s="62"/>
      <c r="BJ18" s="62"/>
      <c r="BK18" s="62" t="s">
        <v>21</v>
      </c>
      <c r="BL18" s="62"/>
      <c r="BM18" s="62"/>
      <c r="BN18" s="62" t="s">
        <v>21</v>
      </c>
      <c r="BO18" s="62"/>
      <c r="BP18" s="62"/>
      <c r="BQ18" s="61"/>
      <c r="BR18" s="200" t="s">
        <v>3389</v>
      </c>
    </row>
    <row r="19" spans="1:70" s="71" customFormat="1" ht="63" x14ac:dyDescent="0.25">
      <c r="A19" s="60" t="s">
        <v>962</v>
      </c>
      <c r="B19" s="61" t="s">
        <v>675</v>
      </c>
      <c r="C19" s="10" t="s">
        <v>984</v>
      </c>
      <c r="D19" s="10"/>
      <c r="E19" s="10" t="s">
        <v>984</v>
      </c>
      <c r="F19" s="3" t="s">
        <v>19</v>
      </c>
      <c r="G19" s="3" t="s">
        <v>1086</v>
      </c>
      <c r="H19" s="62" t="s">
        <v>676</v>
      </c>
      <c r="I19" s="3" t="s">
        <v>2723</v>
      </c>
      <c r="J19" s="62" t="s">
        <v>2723</v>
      </c>
      <c r="K19" s="9" t="s">
        <v>1770</v>
      </c>
      <c r="L19" s="12" t="s">
        <v>1771</v>
      </c>
      <c r="M19" s="4" t="s">
        <v>1170</v>
      </c>
      <c r="N19" s="4" t="s">
        <v>2780</v>
      </c>
      <c r="O19" s="10" t="s">
        <v>2621</v>
      </c>
      <c r="P19" s="10" t="s">
        <v>1100</v>
      </c>
      <c r="Q19" s="4" t="s">
        <v>1772</v>
      </c>
      <c r="R19" s="6"/>
      <c r="S19" s="9" t="s">
        <v>1773</v>
      </c>
      <c r="T19" s="19" t="s">
        <v>1774</v>
      </c>
      <c r="U19" s="10" t="s">
        <v>3176</v>
      </c>
      <c r="V19" s="6"/>
      <c r="W19" s="7" t="s">
        <v>529</v>
      </c>
      <c r="X19" s="3" t="s">
        <v>33</v>
      </c>
      <c r="Y19" s="7" t="s">
        <v>529</v>
      </c>
      <c r="Z19" s="3" t="s">
        <v>90</v>
      </c>
      <c r="AA19" s="7" t="s">
        <v>529</v>
      </c>
      <c r="AB19" s="3" t="s">
        <v>2582</v>
      </c>
      <c r="AC19" s="3" t="s">
        <v>3298</v>
      </c>
      <c r="AD19" s="3" t="s">
        <v>21</v>
      </c>
      <c r="AE19" s="6"/>
      <c r="AF19" s="3" t="s">
        <v>21</v>
      </c>
      <c r="AG19" s="3"/>
      <c r="AH19" s="3" t="s">
        <v>27</v>
      </c>
      <c r="AI19" s="3" t="s">
        <v>28</v>
      </c>
      <c r="AJ19" s="62" t="s">
        <v>3301</v>
      </c>
      <c r="AK19" s="69" t="s">
        <v>3289</v>
      </c>
      <c r="AL19" s="69" t="s">
        <v>3519</v>
      </c>
      <c r="AM19" s="69" t="s">
        <v>3505</v>
      </c>
      <c r="AN19" s="60" t="s">
        <v>3544</v>
      </c>
      <c r="AO19" s="66" t="s">
        <v>3389</v>
      </c>
      <c r="AP19" s="69" t="s">
        <v>3545</v>
      </c>
      <c r="AQ19" s="69" t="s">
        <v>3546</v>
      </c>
      <c r="AR19" s="69" t="s">
        <v>3547</v>
      </c>
      <c r="AS19" s="62" t="s">
        <v>3450</v>
      </c>
      <c r="AT19" s="69" t="s">
        <v>3548</v>
      </c>
      <c r="AU19" s="69" t="s">
        <v>3549</v>
      </c>
      <c r="AV19" s="62" t="s">
        <v>3389</v>
      </c>
      <c r="AW19" s="62" t="s">
        <v>3389</v>
      </c>
      <c r="AX19" s="69" t="s">
        <v>3550</v>
      </c>
      <c r="AY19" s="69" t="s">
        <v>3551</v>
      </c>
      <c r="AZ19" s="69" t="s">
        <v>3552</v>
      </c>
      <c r="BA19" s="62" t="s">
        <v>2521</v>
      </c>
      <c r="BB19" s="62"/>
      <c r="BC19" s="69" t="s">
        <v>3553</v>
      </c>
      <c r="BD19" s="62" t="s">
        <v>48</v>
      </c>
      <c r="BE19" s="69" t="s">
        <v>3554</v>
      </c>
      <c r="BF19" s="60" t="s">
        <v>3555</v>
      </c>
      <c r="BG19" s="66" t="s">
        <v>48</v>
      </c>
      <c r="BH19" s="62" t="s">
        <v>21</v>
      </c>
      <c r="BI19" s="62"/>
      <c r="BJ19" s="62"/>
      <c r="BK19" s="62" t="s">
        <v>21</v>
      </c>
      <c r="BL19" s="62"/>
      <c r="BM19" s="62"/>
      <c r="BN19" s="62" t="s">
        <v>21</v>
      </c>
      <c r="BO19" s="62"/>
      <c r="BP19" s="62"/>
      <c r="BQ19" s="73" t="s">
        <v>3466</v>
      </c>
      <c r="BR19" s="200" t="s">
        <v>3389</v>
      </c>
    </row>
    <row r="20" spans="1:70" s="71" customFormat="1" ht="75.599999999999994" customHeight="1" x14ac:dyDescent="0.25">
      <c r="A20" s="60" t="s">
        <v>963</v>
      </c>
      <c r="B20" s="61" t="s">
        <v>274</v>
      </c>
      <c r="C20" s="10" t="s">
        <v>984</v>
      </c>
      <c r="D20" s="10"/>
      <c r="E20" s="10" t="s">
        <v>984</v>
      </c>
      <c r="F20" s="3" t="s">
        <v>19</v>
      </c>
      <c r="G20" s="3" t="s">
        <v>1027</v>
      </c>
      <c r="H20" s="62" t="s">
        <v>275</v>
      </c>
      <c r="I20" s="3" t="s">
        <v>2723</v>
      </c>
      <c r="J20" s="62" t="s">
        <v>2723</v>
      </c>
      <c r="K20" s="9" t="s">
        <v>2738</v>
      </c>
      <c r="L20" s="12" t="s">
        <v>2739</v>
      </c>
      <c r="M20" s="4" t="s">
        <v>2707</v>
      </c>
      <c r="N20" s="4" t="s">
        <v>2780</v>
      </c>
      <c r="O20" s="10" t="s">
        <v>2783</v>
      </c>
      <c r="P20" s="10" t="s">
        <v>2920</v>
      </c>
      <c r="Q20" s="4" t="s">
        <v>2121</v>
      </c>
      <c r="R20" s="6"/>
      <c r="S20" s="4" t="s">
        <v>2122</v>
      </c>
      <c r="T20" s="4" t="s">
        <v>2123</v>
      </c>
      <c r="U20" s="10" t="s">
        <v>3177</v>
      </c>
      <c r="V20" s="6"/>
      <c r="W20" s="7" t="s">
        <v>136</v>
      </c>
      <c r="X20" s="3" t="s">
        <v>33</v>
      </c>
      <c r="Y20" s="7" t="s">
        <v>136</v>
      </c>
      <c r="Z20" s="3" t="s">
        <v>90</v>
      </c>
      <c r="AA20" s="7" t="s">
        <v>136</v>
      </c>
      <c r="AB20" s="3" t="s">
        <v>2582</v>
      </c>
      <c r="AC20" s="3" t="s">
        <v>3298</v>
      </c>
      <c r="AD20" s="7"/>
      <c r="AE20" s="6"/>
      <c r="AF20" s="3" t="s">
        <v>21</v>
      </c>
      <c r="AG20" s="3"/>
      <c r="AH20" s="3" t="s">
        <v>27</v>
      </c>
      <c r="AI20" s="3" t="s">
        <v>28</v>
      </c>
      <c r="AJ20" s="62" t="s">
        <v>3301</v>
      </c>
      <c r="AK20" s="69" t="s">
        <v>3289</v>
      </c>
      <c r="AL20" s="69" t="s">
        <v>3470</v>
      </c>
      <c r="AM20" s="69" t="s">
        <v>3442</v>
      </c>
      <c r="AN20" s="60" t="s">
        <v>3556</v>
      </c>
      <c r="AO20" s="66" t="s">
        <v>3389</v>
      </c>
      <c r="AP20" s="62" t="s">
        <v>2609</v>
      </c>
      <c r="AQ20" s="69" t="s">
        <v>872</v>
      </c>
      <c r="AR20" s="62" t="s">
        <v>3452</v>
      </c>
      <c r="AS20" s="62" t="s">
        <v>3557</v>
      </c>
      <c r="AT20" s="69" t="s">
        <v>2687</v>
      </c>
      <c r="AU20" s="69" t="s">
        <v>3294</v>
      </c>
      <c r="AV20" s="69" t="s">
        <v>3389</v>
      </c>
      <c r="AW20" s="69"/>
      <c r="AX20" s="62" t="s">
        <v>2520</v>
      </c>
      <c r="AY20" s="69" t="s">
        <v>3328</v>
      </c>
      <c r="AZ20" s="69" t="s">
        <v>3294</v>
      </c>
      <c r="BA20" s="62" t="s">
        <v>2521</v>
      </c>
      <c r="BB20" s="62"/>
      <c r="BC20" s="62" t="s">
        <v>32</v>
      </c>
      <c r="BD20" s="62" t="s">
        <v>32</v>
      </c>
      <c r="BE20" s="62" t="s">
        <v>3336</v>
      </c>
      <c r="BF20" s="66" t="s">
        <v>3558</v>
      </c>
      <c r="BG20" s="66" t="s">
        <v>32</v>
      </c>
      <c r="BH20" s="75" t="s">
        <v>101</v>
      </c>
      <c r="BI20" s="69" t="s">
        <v>3559</v>
      </c>
      <c r="BJ20" s="62" t="s">
        <v>3560</v>
      </c>
      <c r="BK20" s="62" t="s">
        <v>21</v>
      </c>
      <c r="BL20" s="62"/>
      <c r="BM20" s="62"/>
      <c r="BN20" s="62" t="s">
        <v>21</v>
      </c>
      <c r="BO20" s="62"/>
      <c r="BP20" s="62"/>
      <c r="BQ20" s="73" t="s">
        <v>3561</v>
      </c>
      <c r="BR20" s="200" t="s">
        <v>3389</v>
      </c>
    </row>
    <row r="21" spans="1:70" s="71" customFormat="1" ht="78.75" x14ac:dyDescent="0.25">
      <c r="A21" s="60" t="s">
        <v>964</v>
      </c>
      <c r="B21" s="61" t="s">
        <v>601</v>
      </c>
      <c r="C21" s="66" t="s">
        <v>984</v>
      </c>
      <c r="D21" s="66"/>
      <c r="E21" s="66" t="s">
        <v>984</v>
      </c>
      <c r="F21" s="62" t="s">
        <v>19</v>
      </c>
      <c r="G21" s="62" t="s">
        <v>1043</v>
      </c>
      <c r="H21" s="62" t="s">
        <v>602</v>
      </c>
      <c r="I21" s="62" t="s">
        <v>2723</v>
      </c>
      <c r="J21" s="62" t="s">
        <v>2723</v>
      </c>
      <c r="K21" s="63" t="s">
        <v>2210</v>
      </c>
      <c r="L21" s="64" t="s">
        <v>1147</v>
      </c>
      <c r="M21" s="65" t="s">
        <v>2707</v>
      </c>
      <c r="N21" s="65" t="s">
        <v>2780</v>
      </c>
      <c r="O21" s="66" t="s">
        <v>2621</v>
      </c>
      <c r="P21" s="66" t="s">
        <v>2921</v>
      </c>
      <c r="Q21" s="65" t="s">
        <v>2211</v>
      </c>
      <c r="R21" s="67"/>
      <c r="S21" s="63" t="s">
        <v>2212</v>
      </c>
      <c r="T21" s="74" t="s">
        <v>2213</v>
      </c>
      <c r="U21" s="66" t="s">
        <v>3178</v>
      </c>
      <c r="V21" s="67"/>
      <c r="W21" s="68" t="s">
        <v>200</v>
      </c>
      <c r="X21" s="66" t="s">
        <v>33</v>
      </c>
      <c r="Y21" s="68" t="s">
        <v>200</v>
      </c>
      <c r="Z21" s="62" t="s">
        <v>90</v>
      </c>
      <c r="AA21" s="68" t="s">
        <v>200</v>
      </c>
      <c r="AB21" s="3" t="s">
        <v>2582</v>
      </c>
      <c r="AC21" s="3" t="s">
        <v>3298</v>
      </c>
      <c r="AD21" s="62" t="s">
        <v>21</v>
      </c>
      <c r="AE21" s="67"/>
      <c r="AF21" s="62" t="s">
        <v>21</v>
      </c>
      <c r="AG21" s="62"/>
      <c r="AH21" s="62" t="s">
        <v>27</v>
      </c>
      <c r="AI21" s="62" t="s">
        <v>28</v>
      </c>
      <c r="AJ21" s="62" t="s">
        <v>3301</v>
      </c>
      <c r="AK21" s="69" t="s">
        <v>3289</v>
      </c>
      <c r="AL21" s="69" t="s">
        <v>3441</v>
      </c>
      <c r="AM21" s="69" t="s">
        <v>2579</v>
      </c>
      <c r="AN21" s="60" t="s">
        <v>3449</v>
      </c>
      <c r="AO21" s="60" t="s">
        <v>3448</v>
      </c>
      <c r="AP21" s="69" t="s">
        <v>2603</v>
      </c>
      <c r="AQ21" s="69" t="s">
        <v>3451</v>
      </c>
      <c r="AR21" s="62" t="s">
        <v>3452</v>
      </c>
      <c r="AS21" s="62" t="s">
        <v>3450</v>
      </c>
      <c r="AT21" s="69" t="s">
        <v>3453</v>
      </c>
      <c r="AU21" s="69" t="s">
        <v>3454</v>
      </c>
      <c r="AV21" s="62" t="s">
        <v>3389</v>
      </c>
      <c r="AW21" s="62" t="s">
        <v>3389</v>
      </c>
      <c r="AX21" s="62" t="s">
        <v>2520</v>
      </c>
      <c r="AY21" s="69" t="s">
        <v>3328</v>
      </c>
      <c r="AZ21" s="69" t="s">
        <v>3294</v>
      </c>
      <c r="BA21" s="62" t="s">
        <v>2521</v>
      </c>
      <c r="BB21" s="62"/>
      <c r="BC21" s="62" t="s">
        <v>32</v>
      </c>
      <c r="BD21" s="62" t="s">
        <v>32</v>
      </c>
      <c r="BE21" s="62" t="s">
        <v>3340</v>
      </c>
      <c r="BF21" s="66" t="s">
        <v>2579</v>
      </c>
      <c r="BG21" s="66" t="s">
        <v>32</v>
      </c>
      <c r="BH21" s="62"/>
      <c r="BI21" s="62"/>
      <c r="BJ21" s="62"/>
      <c r="BK21" s="62" t="s">
        <v>21</v>
      </c>
      <c r="BL21" s="62"/>
      <c r="BM21" s="62"/>
      <c r="BN21" s="62" t="s">
        <v>21</v>
      </c>
      <c r="BO21" s="62"/>
      <c r="BP21" s="62"/>
      <c r="BQ21" s="73" t="s">
        <v>3455</v>
      </c>
      <c r="BR21" s="200" t="s">
        <v>3389</v>
      </c>
    </row>
    <row r="22" spans="1:70" s="71" customFormat="1" ht="63" x14ac:dyDescent="0.25">
      <c r="A22" s="60" t="s">
        <v>965</v>
      </c>
      <c r="B22" s="61" t="s">
        <v>632</v>
      </c>
      <c r="C22" s="66" t="s">
        <v>984</v>
      </c>
      <c r="D22" s="66"/>
      <c r="E22" s="66" t="s">
        <v>984</v>
      </c>
      <c r="F22" s="62" t="s">
        <v>19</v>
      </c>
      <c r="G22" s="62" t="s">
        <v>1027</v>
      </c>
      <c r="H22" s="69" t="s">
        <v>3329</v>
      </c>
      <c r="I22" s="62" t="s">
        <v>2723</v>
      </c>
      <c r="J22" s="62" t="s">
        <v>2723</v>
      </c>
      <c r="K22" s="63" t="s">
        <v>2740</v>
      </c>
      <c r="L22" s="64" t="s">
        <v>2741</v>
      </c>
      <c r="M22" s="65" t="s">
        <v>2707</v>
      </c>
      <c r="N22" s="65" t="s">
        <v>2780</v>
      </c>
      <c r="O22" s="66" t="s">
        <v>2783</v>
      </c>
      <c r="P22" s="66" t="s">
        <v>2856</v>
      </c>
      <c r="Q22" s="65" t="s">
        <v>2220</v>
      </c>
      <c r="R22" s="67"/>
      <c r="S22" s="65" t="s">
        <v>2221</v>
      </c>
      <c r="T22" s="65" t="s">
        <v>2222</v>
      </c>
      <c r="U22" s="66" t="s">
        <v>3179</v>
      </c>
      <c r="V22" s="67"/>
      <c r="W22" s="68" t="s">
        <v>633</v>
      </c>
      <c r="X22" s="62" t="s">
        <v>33</v>
      </c>
      <c r="Y22" s="68" t="s">
        <v>634</v>
      </c>
      <c r="Z22" s="62" t="s">
        <v>90</v>
      </c>
      <c r="AA22" s="68" t="s">
        <v>634</v>
      </c>
      <c r="AB22" s="3" t="s">
        <v>2582</v>
      </c>
      <c r="AC22" s="3" t="s">
        <v>3298</v>
      </c>
      <c r="AD22" s="62" t="s">
        <v>21</v>
      </c>
      <c r="AE22" s="67"/>
      <c r="AF22" s="62" t="s">
        <v>21</v>
      </c>
      <c r="AG22" s="62"/>
      <c r="AH22" s="62" t="s">
        <v>27</v>
      </c>
      <c r="AI22" s="62" t="s">
        <v>28</v>
      </c>
      <c r="AJ22" s="62" t="s">
        <v>3301</v>
      </c>
      <c r="AK22" s="69" t="s">
        <v>3289</v>
      </c>
      <c r="AL22" s="69" t="s">
        <v>3524</v>
      </c>
      <c r="AM22" s="69" t="s">
        <v>3525</v>
      </c>
      <c r="AN22" s="60" t="s">
        <v>3526</v>
      </c>
      <c r="AO22" s="60" t="s">
        <v>3523</v>
      </c>
      <c r="AP22" s="62" t="s">
        <v>2597</v>
      </c>
      <c r="AQ22" s="69" t="s">
        <v>3527</v>
      </c>
      <c r="AR22" s="62" t="s">
        <v>3452</v>
      </c>
      <c r="AS22" s="62" t="s">
        <v>3450</v>
      </c>
      <c r="AT22" s="69" t="s">
        <v>3453</v>
      </c>
      <c r="AU22" s="69" t="s">
        <v>3454</v>
      </c>
      <c r="AV22" s="62" t="s">
        <v>3389</v>
      </c>
      <c r="AW22" s="62" t="s">
        <v>3389</v>
      </c>
      <c r="AX22" s="62" t="s">
        <v>1133</v>
      </c>
      <c r="AY22" s="69" t="s">
        <v>3330</v>
      </c>
      <c r="AZ22" s="69" t="s">
        <v>33</v>
      </c>
      <c r="BA22" s="62" t="s">
        <v>1133</v>
      </c>
      <c r="BB22" s="62"/>
      <c r="BC22" s="62" t="s">
        <v>2524</v>
      </c>
      <c r="BD22" s="62" t="s">
        <v>32</v>
      </c>
      <c r="BE22" s="62" t="s">
        <v>3341</v>
      </c>
      <c r="BF22" s="66" t="s">
        <v>3528</v>
      </c>
      <c r="BG22" s="66" t="s">
        <v>32</v>
      </c>
      <c r="BH22" s="62" t="s">
        <v>21</v>
      </c>
      <c r="BI22" s="62"/>
      <c r="BJ22" s="62"/>
      <c r="BK22" s="62" t="s">
        <v>21</v>
      </c>
      <c r="BL22" s="62"/>
      <c r="BM22" s="62"/>
      <c r="BN22" s="62" t="s">
        <v>21</v>
      </c>
      <c r="BO22" s="62"/>
      <c r="BP22" s="62"/>
      <c r="BQ22" s="73" t="s">
        <v>3466</v>
      </c>
      <c r="BR22" s="200" t="s">
        <v>3389</v>
      </c>
    </row>
    <row r="23" spans="1:70" s="71" customFormat="1" ht="92.45" customHeight="1" x14ac:dyDescent="0.25">
      <c r="A23" s="60" t="s">
        <v>966</v>
      </c>
      <c r="B23" s="61" t="s">
        <v>2464</v>
      </c>
      <c r="C23" s="10" t="s">
        <v>984</v>
      </c>
      <c r="D23" s="10"/>
      <c r="E23" s="10" t="s">
        <v>984</v>
      </c>
      <c r="F23" s="3" t="s">
        <v>19</v>
      </c>
      <c r="G23" s="3" t="s">
        <v>1044</v>
      </c>
      <c r="H23" s="69" t="s">
        <v>3269</v>
      </c>
      <c r="I23" s="3" t="s">
        <v>2723</v>
      </c>
      <c r="J23" s="62" t="s">
        <v>2723</v>
      </c>
      <c r="K23" s="9" t="s">
        <v>2465</v>
      </c>
      <c r="L23" s="12" t="s">
        <v>2466</v>
      </c>
      <c r="M23" s="4" t="s">
        <v>1799</v>
      </c>
      <c r="N23" s="4" t="s">
        <v>2780</v>
      </c>
      <c r="O23" s="10" t="s">
        <v>2621</v>
      </c>
      <c r="P23" s="10" t="s">
        <v>2922</v>
      </c>
      <c r="Q23" s="9" t="s">
        <v>2467</v>
      </c>
      <c r="R23" s="6"/>
      <c r="S23" s="9" t="s">
        <v>2468</v>
      </c>
      <c r="T23" s="4"/>
      <c r="U23" s="10" t="e">
        <v>#N/A</v>
      </c>
      <c r="V23" s="6"/>
      <c r="W23" s="11" t="s">
        <v>2461</v>
      </c>
      <c r="X23" s="3" t="s">
        <v>33</v>
      </c>
      <c r="Y23" s="11" t="s">
        <v>2461</v>
      </c>
      <c r="Z23" s="3" t="s">
        <v>90</v>
      </c>
      <c r="AA23" s="11" t="s">
        <v>2461</v>
      </c>
      <c r="AB23" s="3" t="s">
        <v>2582</v>
      </c>
      <c r="AC23" s="3" t="s">
        <v>3298</v>
      </c>
      <c r="AD23" s="3"/>
      <c r="AE23" s="6"/>
      <c r="AF23" s="3"/>
      <c r="AG23" s="3"/>
      <c r="AH23" s="3" t="s">
        <v>27</v>
      </c>
      <c r="AI23" s="3" t="s">
        <v>28</v>
      </c>
      <c r="AJ23" s="62" t="s">
        <v>4946</v>
      </c>
      <c r="AK23" s="62" t="s">
        <v>68</v>
      </c>
      <c r="AL23" s="62" t="s">
        <v>2469</v>
      </c>
      <c r="AM23" s="69" t="s">
        <v>3542</v>
      </c>
      <c r="AN23" s="60" t="s">
        <v>3562</v>
      </c>
      <c r="AO23" s="66" t="s">
        <v>3389</v>
      </c>
      <c r="AP23" s="69" t="s">
        <v>1014</v>
      </c>
      <c r="AQ23" s="69" t="s">
        <v>3563</v>
      </c>
      <c r="AR23" s="62" t="s">
        <v>3564</v>
      </c>
      <c r="AS23" s="62" t="s">
        <v>3565</v>
      </c>
      <c r="AT23" s="69" t="s">
        <v>3566</v>
      </c>
      <c r="AU23" s="69" t="s">
        <v>3567</v>
      </c>
      <c r="AV23" s="62"/>
      <c r="AW23" s="62" t="s">
        <v>3389</v>
      </c>
      <c r="AX23" s="62" t="s">
        <v>1133</v>
      </c>
      <c r="AY23" s="83">
        <v>41354</v>
      </c>
      <c r="AZ23" s="83" t="s">
        <v>3542</v>
      </c>
      <c r="BA23" s="62" t="s">
        <v>1133</v>
      </c>
      <c r="BB23" s="62"/>
      <c r="BC23" s="62" t="s">
        <v>2471</v>
      </c>
      <c r="BD23" s="62" t="s">
        <v>32</v>
      </c>
      <c r="BE23" s="62" t="s">
        <v>3342</v>
      </c>
      <c r="BF23" s="83" t="s">
        <v>3542</v>
      </c>
      <c r="BG23" s="66" t="s">
        <v>2471</v>
      </c>
      <c r="BH23" s="62"/>
      <c r="BI23" s="62"/>
      <c r="BJ23" s="62"/>
      <c r="BK23" s="62"/>
      <c r="BL23" s="62"/>
      <c r="BM23" s="62"/>
      <c r="BN23" s="62"/>
      <c r="BO23" s="62"/>
      <c r="BP23" s="62"/>
      <c r="BQ23" s="73" t="s">
        <v>3466</v>
      </c>
      <c r="BR23" s="200" t="s">
        <v>3389</v>
      </c>
    </row>
    <row r="24" spans="1:70" s="71" customFormat="1" ht="47.25" x14ac:dyDescent="0.25">
      <c r="A24" s="60" t="s">
        <v>967</v>
      </c>
      <c r="B24" s="61" t="s">
        <v>2472</v>
      </c>
      <c r="C24" s="10" t="s">
        <v>984</v>
      </c>
      <c r="D24" s="10"/>
      <c r="E24" s="10" t="s">
        <v>984</v>
      </c>
      <c r="F24" s="3" t="s">
        <v>19</v>
      </c>
      <c r="G24" s="3" t="s">
        <v>2477</v>
      </c>
      <c r="H24" s="69" t="s">
        <v>2476</v>
      </c>
      <c r="I24" s="3" t="s">
        <v>2723</v>
      </c>
      <c r="J24" s="62" t="s">
        <v>2723</v>
      </c>
      <c r="K24" s="9" t="s">
        <v>2473</v>
      </c>
      <c r="L24" s="12" t="s">
        <v>253</v>
      </c>
      <c r="M24" s="4" t="s">
        <v>1184</v>
      </c>
      <c r="N24" s="4" t="s">
        <v>2780</v>
      </c>
      <c r="O24" s="10" t="s">
        <v>2621</v>
      </c>
      <c r="P24" s="10" t="s">
        <v>2807</v>
      </c>
      <c r="Q24" s="9" t="s">
        <v>2474</v>
      </c>
      <c r="R24" s="6"/>
      <c r="S24" s="9" t="s">
        <v>2475</v>
      </c>
      <c r="T24" s="4"/>
      <c r="U24" s="10" t="e">
        <v>#N/A</v>
      </c>
      <c r="V24" s="6"/>
      <c r="W24" s="11" t="s">
        <v>2461</v>
      </c>
      <c r="X24" s="3" t="s">
        <v>33</v>
      </c>
      <c r="Y24" s="11" t="s">
        <v>2461</v>
      </c>
      <c r="Z24" s="3" t="s">
        <v>90</v>
      </c>
      <c r="AA24" s="11" t="s">
        <v>2478</v>
      </c>
      <c r="AB24" s="3" t="s">
        <v>2582</v>
      </c>
      <c r="AC24" s="3" t="s">
        <v>3298</v>
      </c>
      <c r="AD24" s="3"/>
      <c r="AE24" s="6"/>
      <c r="AF24" s="3"/>
      <c r="AG24" s="3"/>
      <c r="AH24" s="3" t="s">
        <v>27</v>
      </c>
      <c r="AI24" s="3" t="s">
        <v>28</v>
      </c>
      <c r="AJ24" s="62" t="s">
        <v>4946</v>
      </c>
      <c r="AK24" s="62" t="s">
        <v>68</v>
      </c>
      <c r="AL24" s="62" t="s">
        <v>2479</v>
      </c>
      <c r="AM24" s="10" t="s">
        <v>3412</v>
      </c>
      <c r="AN24" s="60" t="s">
        <v>3568</v>
      </c>
      <c r="AO24" s="66" t="s">
        <v>3389</v>
      </c>
      <c r="AP24" s="69" t="s">
        <v>3569</v>
      </c>
      <c r="AQ24" s="69" t="s">
        <v>3570</v>
      </c>
      <c r="AR24" s="69" t="s">
        <v>3571</v>
      </c>
      <c r="AS24" s="62" t="s">
        <v>3565</v>
      </c>
      <c r="AT24" s="69" t="s">
        <v>3566</v>
      </c>
      <c r="AU24" s="69" t="s">
        <v>3567</v>
      </c>
      <c r="AV24" s="62"/>
      <c r="AW24" s="62" t="s">
        <v>3389</v>
      </c>
      <c r="AX24" s="62" t="s">
        <v>3572</v>
      </c>
      <c r="AY24" s="60" t="s">
        <v>3573</v>
      </c>
      <c r="AZ24" s="83" t="s">
        <v>3512</v>
      </c>
      <c r="BA24" s="62" t="s">
        <v>2521</v>
      </c>
      <c r="BB24" s="62"/>
      <c r="BC24" s="62" t="s">
        <v>1011</v>
      </c>
      <c r="BD24" s="62" t="s">
        <v>983</v>
      </c>
      <c r="BE24" s="62" t="s">
        <v>3343</v>
      </c>
      <c r="BF24" s="83" t="s">
        <v>3512</v>
      </c>
      <c r="BG24" s="66" t="s">
        <v>1011</v>
      </c>
      <c r="BH24" s="62"/>
      <c r="BI24" s="62"/>
      <c r="BJ24" s="62"/>
      <c r="BK24" s="62"/>
      <c r="BL24" s="62"/>
      <c r="BM24" s="62"/>
      <c r="BN24" s="62"/>
      <c r="BO24" s="62"/>
      <c r="BP24" s="62"/>
      <c r="BQ24" s="73" t="s">
        <v>3574</v>
      </c>
      <c r="BR24" s="200" t="s">
        <v>3389</v>
      </c>
    </row>
    <row r="25" spans="1:70" s="71" customFormat="1" ht="63" x14ac:dyDescent="0.25">
      <c r="A25" s="60" t="s">
        <v>968</v>
      </c>
      <c r="B25" s="82" t="s">
        <v>2532</v>
      </c>
      <c r="C25" s="66" t="s">
        <v>984</v>
      </c>
      <c r="D25" s="66"/>
      <c r="E25" s="66" t="s">
        <v>984</v>
      </c>
      <c r="F25" s="66" t="s">
        <v>19</v>
      </c>
      <c r="G25" s="66" t="s">
        <v>1032</v>
      </c>
      <c r="H25" s="60" t="s">
        <v>2538</v>
      </c>
      <c r="I25" s="62" t="s">
        <v>2723</v>
      </c>
      <c r="J25" s="62" t="s">
        <v>2723</v>
      </c>
      <c r="K25" s="60" t="s">
        <v>2533</v>
      </c>
      <c r="L25" s="60" t="s">
        <v>2534</v>
      </c>
      <c r="M25" s="65" t="s">
        <v>2535</v>
      </c>
      <c r="N25" s="65" t="s">
        <v>2780</v>
      </c>
      <c r="O25" s="66" t="s">
        <v>2621</v>
      </c>
      <c r="P25" s="66" t="s">
        <v>2923</v>
      </c>
      <c r="Q25" s="66" t="s">
        <v>2536</v>
      </c>
      <c r="R25" s="67"/>
      <c r="S25" s="60" t="s">
        <v>2537</v>
      </c>
      <c r="T25" s="66"/>
      <c r="U25" s="66" t="e">
        <v>#N/A</v>
      </c>
      <c r="V25" s="67"/>
      <c r="W25" s="60" t="s">
        <v>2526</v>
      </c>
      <c r="X25" s="62" t="s">
        <v>33</v>
      </c>
      <c r="Y25" s="60" t="s">
        <v>2526</v>
      </c>
      <c r="Z25" s="66" t="s">
        <v>2539</v>
      </c>
      <c r="AA25" s="60" t="s">
        <v>2526</v>
      </c>
      <c r="AB25" s="3" t="s">
        <v>2582</v>
      </c>
      <c r="AC25" s="3" t="s">
        <v>3298</v>
      </c>
      <c r="AD25" s="66"/>
      <c r="AE25" s="67"/>
      <c r="AF25" s="66"/>
      <c r="AG25" s="66"/>
      <c r="AH25" s="62" t="s">
        <v>27</v>
      </c>
      <c r="AI25" s="62" t="s">
        <v>28</v>
      </c>
      <c r="AJ25" s="62" t="s">
        <v>3301</v>
      </c>
      <c r="AK25" s="69" t="s">
        <v>3289</v>
      </c>
      <c r="AL25" s="69" t="s">
        <v>3529</v>
      </c>
      <c r="AM25" s="69" t="s">
        <v>2579</v>
      </c>
      <c r="AN25" s="60" t="s">
        <v>3530</v>
      </c>
      <c r="AO25" s="66" t="s">
        <v>3389</v>
      </c>
      <c r="AP25" s="66" t="s">
        <v>1014</v>
      </c>
      <c r="AQ25" s="60" t="s">
        <v>3531</v>
      </c>
      <c r="AR25" s="66" t="s">
        <v>3485</v>
      </c>
      <c r="AS25" s="66"/>
      <c r="AT25" s="66"/>
      <c r="AU25" s="66"/>
      <c r="AV25" s="66"/>
      <c r="AW25" s="66"/>
      <c r="AX25" s="66" t="s">
        <v>2521</v>
      </c>
      <c r="AY25" s="83">
        <v>43420</v>
      </c>
      <c r="AZ25" s="83" t="s">
        <v>3512</v>
      </c>
      <c r="BA25" s="66" t="s">
        <v>2521</v>
      </c>
      <c r="BB25" s="66"/>
      <c r="BC25" s="60" t="s">
        <v>3532</v>
      </c>
      <c r="BD25" s="66" t="s">
        <v>32</v>
      </c>
      <c r="BE25" s="84" t="s">
        <v>3533</v>
      </c>
      <c r="BF25" s="60" t="s">
        <v>3534</v>
      </c>
      <c r="BG25" s="66" t="s">
        <v>32</v>
      </c>
      <c r="BH25" s="66"/>
      <c r="BI25" s="66"/>
      <c r="BJ25" s="66"/>
      <c r="BK25" s="66"/>
      <c r="BL25" s="66"/>
      <c r="BM25" s="66"/>
      <c r="BN25" s="66"/>
      <c r="BO25" s="66"/>
      <c r="BP25" s="66"/>
      <c r="BQ25" s="73" t="s">
        <v>3466</v>
      </c>
      <c r="BR25" s="200" t="s">
        <v>3389</v>
      </c>
    </row>
    <row r="26" spans="1:70" s="71" customFormat="1" ht="79.150000000000006" customHeight="1" x14ac:dyDescent="0.25">
      <c r="A26" s="60" t="s">
        <v>969</v>
      </c>
      <c r="B26" s="82" t="s">
        <v>3401</v>
      </c>
      <c r="C26" s="10" t="s">
        <v>984</v>
      </c>
      <c r="D26" s="10"/>
      <c r="E26" s="10" t="s">
        <v>984</v>
      </c>
      <c r="F26" s="10" t="s">
        <v>19</v>
      </c>
      <c r="G26" s="10" t="s">
        <v>3402</v>
      </c>
      <c r="H26" s="60" t="s">
        <v>3403</v>
      </c>
      <c r="I26" s="3" t="s">
        <v>2723</v>
      </c>
      <c r="J26" s="62" t="s">
        <v>2723</v>
      </c>
      <c r="K26" s="13" t="s">
        <v>3404</v>
      </c>
      <c r="L26" s="13" t="s">
        <v>3405</v>
      </c>
      <c r="M26" s="4" t="s">
        <v>3406</v>
      </c>
      <c r="N26" s="4" t="s">
        <v>2780</v>
      </c>
      <c r="O26" s="10" t="s">
        <v>2621</v>
      </c>
      <c r="P26" s="10" t="s">
        <v>3407</v>
      </c>
      <c r="Q26" s="10" t="s">
        <v>3402</v>
      </c>
      <c r="R26" s="6" t="s">
        <v>3408</v>
      </c>
      <c r="S26" s="13" t="s">
        <v>3409</v>
      </c>
      <c r="T26" s="59" t="s">
        <v>3410</v>
      </c>
      <c r="U26" s="10"/>
      <c r="V26" s="25" t="s">
        <v>3411</v>
      </c>
      <c r="W26" s="25" t="s">
        <v>3411</v>
      </c>
      <c r="X26" s="3" t="s">
        <v>33</v>
      </c>
      <c r="Y26" s="25" t="s">
        <v>3411</v>
      </c>
      <c r="Z26" s="3" t="s">
        <v>90</v>
      </c>
      <c r="AA26" s="13" t="s">
        <v>641</v>
      </c>
      <c r="AB26" s="3" t="s">
        <v>2582</v>
      </c>
      <c r="AC26" s="3" t="s">
        <v>3298</v>
      </c>
      <c r="AD26" s="10"/>
      <c r="AE26" s="6"/>
      <c r="AF26" s="10"/>
      <c r="AG26" s="10"/>
      <c r="AH26" s="3" t="s">
        <v>27</v>
      </c>
      <c r="AI26" s="3" t="s">
        <v>28</v>
      </c>
      <c r="AJ26" s="62" t="s">
        <v>3301</v>
      </c>
      <c r="AK26" s="69" t="s">
        <v>3289</v>
      </c>
      <c r="AL26" s="69" t="s">
        <v>3519</v>
      </c>
      <c r="AM26" s="60" t="s">
        <v>3575</v>
      </c>
      <c r="AN26" s="60" t="s">
        <v>3576</v>
      </c>
      <c r="AO26" s="66" t="s">
        <v>3389</v>
      </c>
      <c r="AP26" s="60" t="s">
        <v>3577</v>
      </c>
      <c r="AQ26" s="60" t="s">
        <v>3578</v>
      </c>
      <c r="AR26" s="60" t="s">
        <v>3579</v>
      </c>
      <c r="AS26" s="66"/>
      <c r="AT26" s="66"/>
      <c r="AU26" s="66"/>
      <c r="AV26" s="66"/>
      <c r="AW26" s="66"/>
      <c r="AX26" s="62" t="s">
        <v>2521</v>
      </c>
      <c r="AY26" s="85" t="s">
        <v>3580</v>
      </c>
      <c r="AZ26" s="83" t="s">
        <v>3581</v>
      </c>
      <c r="BA26" s="66" t="s">
        <v>2521</v>
      </c>
      <c r="BB26" s="66"/>
      <c r="BC26" s="66" t="s">
        <v>1011</v>
      </c>
      <c r="BD26" s="66" t="s">
        <v>983</v>
      </c>
      <c r="BE26" s="84" t="s">
        <v>3582</v>
      </c>
      <c r="BF26" s="66" t="s">
        <v>3583</v>
      </c>
      <c r="BG26" s="66" t="s">
        <v>1011</v>
      </c>
      <c r="BH26" s="66"/>
      <c r="BI26" s="66"/>
      <c r="BJ26" s="66"/>
      <c r="BK26" s="66"/>
      <c r="BL26" s="66"/>
      <c r="BM26" s="66"/>
      <c r="BN26" s="66"/>
      <c r="BO26" s="66"/>
      <c r="BP26" s="66"/>
      <c r="BQ26" s="82"/>
      <c r="BR26" s="200" t="s">
        <v>3389</v>
      </c>
    </row>
    <row r="27" spans="1:70" s="41" customFormat="1" ht="39.6" customHeight="1" x14ac:dyDescent="0.3">
      <c r="A27" s="33"/>
      <c r="B27" s="33"/>
      <c r="C27" s="33"/>
      <c r="D27" s="33"/>
      <c r="E27" s="34"/>
      <c r="F27" s="35"/>
      <c r="G27" s="35"/>
      <c r="H27" s="33"/>
      <c r="I27" s="35"/>
      <c r="J27" s="35"/>
      <c r="K27" s="35"/>
      <c r="L27" s="36"/>
      <c r="M27" s="37"/>
      <c r="N27" s="38"/>
      <c r="O27" s="36"/>
      <c r="P27" s="36"/>
      <c r="AD27" s="40"/>
      <c r="AJ27" s="216"/>
      <c r="AK27" s="216"/>
      <c r="AL27" s="216"/>
      <c r="AM27" s="216"/>
      <c r="AN27" s="216"/>
      <c r="AO27" s="216"/>
      <c r="AP27" s="216"/>
      <c r="AQ27" s="216"/>
      <c r="AR27" s="216"/>
      <c r="AS27" s="216"/>
      <c r="AT27" s="216"/>
      <c r="AU27" s="216"/>
      <c r="AV27" s="216"/>
      <c r="AW27" s="216"/>
      <c r="AX27" s="216"/>
      <c r="AY27" s="216"/>
      <c r="AZ27" s="216"/>
      <c r="BA27" s="216"/>
      <c r="BB27" s="216"/>
      <c r="BC27" s="216"/>
      <c r="BD27" s="216"/>
      <c r="BE27" s="216"/>
      <c r="BF27" s="216"/>
      <c r="BG27" s="42"/>
      <c r="BH27" s="42"/>
      <c r="BI27" s="42"/>
      <c r="BJ27" s="42"/>
      <c r="BK27" s="42"/>
      <c r="BQ27" s="78"/>
    </row>
    <row r="40" spans="1:41" s="158" customFormat="1" ht="31.15" customHeight="1" x14ac:dyDescent="0.2">
      <c r="A40" s="210" t="s">
        <v>4904</v>
      </c>
      <c r="B40" s="212" t="s">
        <v>987</v>
      </c>
      <c r="C40" s="212" t="s">
        <v>4905</v>
      </c>
      <c r="D40" s="210" t="s">
        <v>4906</v>
      </c>
      <c r="E40" s="210"/>
      <c r="F40" s="210"/>
      <c r="G40" s="210"/>
      <c r="H40" s="210"/>
      <c r="I40" s="210" t="s">
        <v>4907</v>
      </c>
      <c r="J40" s="210" t="s">
        <v>3431</v>
      </c>
      <c r="K40" s="210"/>
      <c r="L40" s="210"/>
      <c r="M40" s="210"/>
      <c r="N40" s="210"/>
      <c r="O40" s="210"/>
      <c r="P40" s="210" t="s">
        <v>4908</v>
      </c>
      <c r="Q40" s="210"/>
      <c r="R40" s="210"/>
      <c r="S40" s="210"/>
      <c r="T40" s="210"/>
      <c r="U40" s="210"/>
      <c r="V40" s="210"/>
      <c r="W40" s="210"/>
      <c r="X40" s="210"/>
      <c r="Y40" s="210" t="s">
        <v>4909</v>
      </c>
      <c r="Z40" s="210"/>
      <c r="AA40" s="210"/>
      <c r="AB40" s="210"/>
      <c r="AC40" s="210"/>
      <c r="AD40" s="210"/>
      <c r="AE40" s="210"/>
      <c r="AF40" s="210"/>
      <c r="AG40" s="210"/>
      <c r="AH40" s="210"/>
      <c r="AI40" s="210" t="s">
        <v>4910</v>
      </c>
      <c r="AJ40" s="210"/>
      <c r="AK40" s="210"/>
      <c r="AL40" s="210" t="s">
        <v>4911</v>
      </c>
      <c r="AM40" s="210"/>
      <c r="AN40" s="210" t="s">
        <v>4912</v>
      </c>
      <c r="AO40" s="210" t="s">
        <v>52</v>
      </c>
    </row>
    <row r="41" spans="1:41" s="158" customFormat="1" ht="75.599999999999994" customHeight="1" x14ac:dyDescent="0.2">
      <c r="A41" s="210"/>
      <c r="B41" s="213"/>
      <c r="C41" s="213"/>
      <c r="D41" s="49" t="s">
        <v>4913</v>
      </c>
      <c r="E41" s="49" t="s">
        <v>4914</v>
      </c>
      <c r="F41" s="49" t="s">
        <v>4915</v>
      </c>
      <c r="G41" s="49" t="s">
        <v>3295</v>
      </c>
      <c r="H41" s="49" t="s">
        <v>3298</v>
      </c>
      <c r="I41" s="210"/>
      <c r="J41" s="49" t="s">
        <v>29</v>
      </c>
      <c r="K41" s="49" t="s">
        <v>35</v>
      </c>
      <c r="L41" s="49" t="s">
        <v>68</v>
      </c>
      <c r="M41" s="49" t="s">
        <v>138</v>
      </c>
      <c r="N41" s="49" t="s">
        <v>45</v>
      </c>
      <c r="O41" s="49" t="s">
        <v>4916</v>
      </c>
      <c r="P41" s="49" t="s">
        <v>1133</v>
      </c>
      <c r="Q41" s="49" t="s">
        <v>1011</v>
      </c>
      <c r="R41" s="49" t="s">
        <v>3299</v>
      </c>
      <c r="S41" s="49" t="s">
        <v>3300</v>
      </c>
      <c r="T41" s="49" t="s">
        <v>3272</v>
      </c>
      <c r="U41" s="49" t="s">
        <v>3301</v>
      </c>
      <c r="V41" s="49" t="s">
        <v>1004</v>
      </c>
      <c r="W41" s="49" t="s">
        <v>2521</v>
      </c>
      <c r="X41" s="49" t="s">
        <v>4917</v>
      </c>
      <c r="Y41" s="49" t="s">
        <v>1133</v>
      </c>
      <c r="Z41" s="49" t="s">
        <v>1011</v>
      </c>
      <c r="AA41" s="49" t="s">
        <v>2471</v>
      </c>
      <c r="AB41" s="49" t="s">
        <v>3299</v>
      </c>
      <c r="AC41" s="49" t="s">
        <v>3300</v>
      </c>
      <c r="AD41" s="49" t="s">
        <v>3272</v>
      </c>
      <c r="AE41" s="49" t="s">
        <v>3301</v>
      </c>
      <c r="AF41" s="49" t="s">
        <v>32</v>
      </c>
      <c r="AG41" s="49" t="s">
        <v>48</v>
      </c>
      <c r="AH41" s="49" t="s">
        <v>3302</v>
      </c>
      <c r="AI41" s="49" t="s">
        <v>4918</v>
      </c>
      <c r="AJ41" s="49" t="s">
        <v>3299</v>
      </c>
      <c r="AK41" s="49" t="s">
        <v>4919</v>
      </c>
      <c r="AL41" s="49" t="s">
        <v>4920</v>
      </c>
      <c r="AM41" s="49" t="s">
        <v>4921</v>
      </c>
      <c r="AN41" s="210"/>
      <c r="AO41" s="210"/>
    </row>
    <row r="42" spans="1:41" s="141" customFormat="1" ht="52.9" customHeight="1" x14ac:dyDescent="0.2">
      <c r="A42" s="46"/>
      <c r="B42" s="142" t="s">
        <v>2723</v>
      </c>
      <c r="C42" s="49">
        <f t="shared" ref="C42" si="0">SUM(D42:H42)</f>
        <v>20</v>
      </c>
      <c r="D42" s="48">
        <f>SUM((COUNTIF($AB$7:$AB$13,"HT")+(COUNTIF($AB$7:$AB$13,"TK")+(COUNTIF($AB$7:$AB$13,"TP"))+(COUNTIF($AB$7:$AB$13,"TTT")))))</f>
        <v>1</v>
      </c>
      <c r="E42" s="48">
        <f>SUM((COUNTIF($AB$7:$AB$13,"PHT")+(COUNTIF($AB$7:$AB$13,"PK")+(COUNTIF($AB$7:$AB$13,"PTP"))+(COUNTIF($AB$7:$AB$13,"PTT")))))</f>
        <v>1</v>
      </c>
      <c r="F42" s="48">
        <f>SUM((COUNTIF($AB$7:$AB$13,"TBM")+(COUNTIF($AB$7:$AB$13,"TT"))))</f>
        <v>3</v>
      </c>
      <c r="G42" s="48">
        <f>COUNTIF($AB$7:$AB$26,"NV")</f>
        <v>0</v>
      </c>
      <c r="H42" s="48">
        <f>COUNTIF($AB$7:$AB$26,"GV")</f>
        <v>15</v>
      </c>
      <c r="I42" s="48">
        <f>COUNTIF($D$7:$D$26,"x")</f>
        <v>0</v>
      </c>
      <c r="J42" s="48">
        <f>COUNTIF($AJ$7:$AJ$26,"TS")</f>
        <v>1</v>
      </c>
      <c r="K42" s="48">
        <f>COUNTIF($AJ$7:$AJ$26,"THS")</f>
        <v>14</v>
      </c>
      <c r="L42" s="48">
        <f>COUNTIF($AJ$7:$AJ$26,"DH")</f>
        <v>5</v>
      </c>
      <c r="M42" s="48">
        <f>COUNTIF($AJ$7:$AJ$26,"CD")</f>
        <v>0</v>
      </c>
      <c r="N42" s="48">
        <f>COUNTIF($AJ$7:$AJ$26,"TC")</f>
        <v>0</v>
      </c>
      <c r="O42" s="48">
        <f>COUNTIF($AJ$7:$AJ$26,"")</f>
        <v>0</v>
      </c>
      <c r="P42" s="48">
        <f>COUNTIF($BA$7:$BA$26,"A")</f>
        <v>5</v>
      </c>
      <c r="Q42" s="48">
        <f>COUNTIF($BA$7:$BA$26,"B")</f>
        <v>3</v>
      </c>
      <c r="R42" s="48">
        <f>COUNTIF($BA$7:$BA$26,"TC")</f>
        <v>0</v>
      </c>
      <c r="S42" s="48">
        <f>COUNTIF($BA$7:$BA$26,"CD")</f>
        <v>1</v>
      </c>
      <c r="T42" s="48">
        <f>COUNTIF($BA$7:$BA$26,"DH")</f>
        <v>0</v>
      </c>
      <c r="U42" s="48">
        <f>COUNTIF($BA$7:$BA$26,"THS")</f>
        <v>0</v>
      </c>
      <c r="V42" s="48">
        <f>COUNTIF($BB$7:$BB$26,"IC3")</f>
        <v>0</v>
      </c>
      <c r="W42" s="48">
        <f>COUNTIF($BA$7:$BA$26,"UD CNTT CB")</f>
        <v>11</v>
      </c>
      <c r="X42" s="48">
        <f>COUNTIF($BA$7:$BA$26,"UD CNTT NC")</f>
        <v>0</v>
      </c>
      <c r="Y42" s="48">
        <f>SUM((COUNTIF($BG$7:$BG$26,"A"))+(COUNTIF($BG$7:$BG$26,"A1")))</f>
        <v>0</v>
      </c>
      <c r="Z42" s="48">
        <f>SUM((COUNTIF($BG$7:$BG$26,"B"))+(COUNTIF($BG$7:$BG$26,"A2")))</f>
        <v>4</v>
      </c>
      <c r="AA42" s="48">
        <f>COUNTIF($BG$7:$BG$26,"C")</f>
        <v>1</v>
      </c>
      <c r="AB42" s="48">
        <f>COUNTIF($BG$7:BG26,"TC")</f>
        <v>0</v>
      </c>
      <c r="AC42" s="48">
        <f>COUNTIF($BG$7:$BG$26,"CD")</f>
        <v>0</v>
      </c>
      <c r="AD42" s="48">
        <f>COUNTIF($BG$7:$BG$26,"DH")</f>
        <v>3</v>
      </c>
      <c r="AE42" s="48">
        <f>COUNTIF($BG$7:$BG$26,"THS")</f>
        <v>0</v>
      </c>
      <c r="AF42" s="48">
        <f>COUNTIF($BG$7:$BG$26,"B1")</f>
        <v>11</v>
      </c>
      <c r="AG42" s="48">
        <f>COUNTIF($BG$7:$BG$26,"B2")</f>
        <v>1</v>
      </c>
      <c r="AH42" s="48">
        <f>COUNTIF($BG$7:$BG$26,"C1")</f>
        <v>0</v>
      </c>
      <c r="AI42" s="48">
        <f>COUNTIF($BH$7:$BH$26,"Sơ cấp")</f>
        <v>3</v>
      </c>
      <c r="AJ42" s="48">
        <f>COUNTIF($BH$7:$BH$26,"Trung cấp")</f>
        <v>5</v>
      </c>
      <c r="AK42" s="48">
        <f>COUNTIF($BH$7:$BH$26,"Cao cấp")</f>
        <v>0</v>
      </c>
      <c r="AL42" s="48">
        <f>COUNTIF($X$7:$X$26,"Sở GDĐT TPHCM")</f>
        <v>20</v>
      </c>
      <c r="AM42" s="48">
        <f>COUNTIF($X$7:$X$26,"Trường CĐ Lý Tự Trọng TPHCM")</f>
        <v>0</v>
      </c>
      <c r="AN42" s="48">
        <f>COUNTIF($AG$7:$AG$26,"x")</f>
        <v>1</v>
      </c>
      <c r="AO42" s="48">
        <f>COUNTIF($F$7:$F$26,"Nữ")</f>
        <v>0</v>
      </c>
    </row>
    <row r="43" spans="1:41" s="141" customFormat="1" ht="16.5" x14ac:dyDescent="0.2">
      <c r="B43" s="159"/>
      <c r="C43" s="158"/>
    </row>
    <row r="44" spans="1:41" s="141" customFormat="1" ht="16.5" x14ac:dyDescent="0.2">
      <c r="B44" s="159"/>
      <c r="C44" s="158"/>
    </row>
    <row r="1291" spans="42:42" x14ac:dyDescent="0.25">
      <c r="AP1291" s="1" t="e">
        <f>COUNTIF(#REF!,"Thạc sỹ")</f>
        <v>#REF!</v>
      </c>
    </row>
  </sheetData>
  <autoFilter ref="A6:BU26"/>
  <mergeCells count="60">
    <mergeCell ref="AI40:AK40"/>
    <mergeCell ref="AL40:AM40"/>
    <mergeCell ref="AN40:AN41"/>
    <mergeCell ref="AO40:AO41"/>
    <mergeCell ref="BQ5:BQ6"/>
    <mergeCell ref="AJ27:BF27"/>
    <mergeCell ref="BC5:BG5"/>
    <mergeCell ref="BH5:BJ5"/>
    <mergeCell ref="BK5:BM5"/>
    <mergeCell ref="BN5:BP5"/>
    <mergeCell ref="A40:A41"/>
    <mergeCell ref="B40:B41"/>
    <mergeCell ref="C40:C41"/>
    <mergeCell ref="D40:H40"/>
    <mergeCell ref="I40:I41"/>
    <mergeCell ref="J40:O40"/>
    <mergeCell ref="P40:X40"/>
    <mergeCell ref="Y40:AH40"/>
    <mergeCell ref="AS5:AW5"/>
    <mergeCell ref="AX5:BA5"/>
    <mergeCell ref="AF5:AF6"/>
    <mergeCell ref="AG5:AG6"/>
    <mergeCell ref="AH5:AH6"/>
    <mergeCell ref="AI5:AI6"/>
    <mergeCell ref="AJ5:AO5"/>
    <mergeCell ref="AP5:AR5"/>
    <mergeCell ref="Z5:Z6"/>
    <mergeCell ref="AA5:AA6"/>
    <mergeCell ref="AB5:AB6"/>
    <mergeCell ref="AC5:AC6"/>
    <mergeCell ref="AD5:AD6"/>
    <mergeCell ref="R5:R6"/>
    <mergeCell ref="AE5:AE6"/>
    <mergeCell ref="T5:T6"/>
    <mergeCell ref="U5:U6"/>
    <mergeCell ref="V5:V6"/>
    <mergeCell ref="W5:W6"/>
    <mergeCell ref="X5:X6"/>
    <mergeCell ref="Y5:Y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1" activePane="bottomLeft" state="frozen"/>
      <selection activeCell="A4" sqref="A4"/>
      <selection pane="bottomLeft" activeCell="D33" sqref="D33"/>
    </sheetView>
  </sheetViews>
  <sheetFormatPr defaultColWidth="8.85546875" defaultRowHeight="15.75" x14ac:dyDescent="0.25"/>
  <cols>
    <col min="1" max="1" width="5.140625" style="31" bestFit="1" customWidth="1"/>
    <col min="2" max="2" width="16.85546875" style="29" bestFit="1" customWidth="1"/>
    <col min="3" max="3" width="8.7109375" style="31" customWidth="1"/>
    <col min="4" max="5" width="10.42578125" style="31" customWidth="1"/>
    <col min="6" max="6" width="10.140625" style="29" customWidth="1"/>
    <col min="7" max="7" width="15.7109375" style="29" customWidth="1"/>
    <col min="8" max="8" width="11.7109375" style="29" customWidth="1"/>
    <col min="9" max="10" width="16.42578125" style="29" customWidth="1"/>
    <col min="11" max="11" width="14.5703125" style="29" customWidth="1"/>
    <col min="12" max="12" width="17.28515625" style="29" customWidth="1"/>
    <col min="13" max="14" width="15.42578125" style="29" customWidth="1"/>
    <col min="15" max="15" width="9.7109375" style="29" customWidth="1"/>
    <col min="16" max="16" width="12.85546875" style="29" customWidth="1"/>
    <col min="17" max="17" width="19.7109375" style="29" customWidth="1"/>
    <col min="18" max="18" width="13.28515625" style="29" customWidth="1"/>
    <col min="19" max="19" width="14.28515625" style="29" customWidth="1"/>
    <col min="20" max="20" width="10.7109375" style="32" customWidth="1"/>
    <col min="21" max="21" width="14.140625" style="29" customWidth="1"/>
    <col min="22" max="22" width="10.85546875" style="29" customWidth="1"/>
    <col min="23" max="23" width="15.7109375" style="29" customWidth="1"/>
    <col min="24" max="24" width="11.28515625" style="29" customWidth="1"/>
    <col min="25" max="25" width="13.7109375" style="29" customWidth="1"/>
    <col min="26" max="27" width="13.140625" style="29" customWidth="1"/>
    <col min="28" max="29" width="14.5703125" style="29" customWidth="1"/>
    <col min="30" max="30" width="13.28515625" style="29" customWidth="1"/>
    <col min="31" max="31" width="14.7109375" style="29" customWidth="1"/>
    <col min="32" max="33" width="19.85546875" style="29" customWidth="1"/>
    <col min="34" max="34" width="13.28515625" style="29" customWidth="1"/>
    <col min="35" max="35" width="11.85546875" style="29" customWidth="1"/>
    <col min="36" max="37" width="10.42578125" style="29" customWidth="1"/>
    <col min="38" max="38" width="18.42578125" style="29" customWidth="1"/>
    <col min="39" max="39" width="25.85546875" style="29" customWidth="1"/>
    <col min="40" max="40" width="14.85546875" style="31" customWidth="1"/>
    <col min="41" max="41" width="11.5703125" style="31" customWidth="1"/>
    <col min="42" max="44" width="22" style="29" customWidth="1"/>
    <col min="45" max="45" width="26.7109375" style="29" customWidth="1"/>
    <col min="46" max="46" width="12.85546875" style="29" customWidth="1"/>
    <col min="47" max="47" width="19.28515625" style="29" customWidth="1"/>
    <col min="48" max="48" width="9" style="29" customWidth="1"/>
    <col min="49" max="49" width="12.42578125" style="29" customWidth="1"/>
    <col min="50" max="50" width="14.42578125" style="29" customWidth="1"/>
    <col min="51" max="51" width="12.7109375" style="31" customWidth="1"/>
    <col min="52" max="52" width="20.5703125" style="31" customWidth="1"/>
    <col min="53" max="54" width="11.28515625" style="29" customWidth="1"/>
    <col min="55" max="55" width="10.7109375" style="29" customWidth="1"/>
    <col min="56" max="56" width="9" style="29" customWidth="1"/>
    <col min="57" max="57" width="12.7109375" style="31" customWidth="1"/>
    <col min="58" max="58" width="18.28515625" style="170" customWidth="1"/>
    <col min="59" max="59" width="10.7109375" style="170" customWidth="1"/>
    <col min="60" max="65" width="13.28515625" style="29" customWidth="1"/>
    <col min="66" max="68" width="13.42578125" style="29" customWidth="1"/>
    <col min="69" max="69" width="94.7109375" style="174" customWidth="1"/>
    <col min="70" max="16384" width="8.85546875" style="29"/>
  </cols>
  <sheetData>
    <row r="1" spans="1:70" s="30" customFormat="1" ht="59.45" customHeight="1" x14ac:dyDescent="0.3">
      <c r="A1" s="217" t="s">
        <v>3393</v>
      </c>
      <c r="B1" s="217"/>
      <c r="C1" s="217"/>
      <c r="D1" s="217"/>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162"/>
      <c r="AL1" s="163"/>
      <c r="AM1" s="163"/>
      <c r="AN1" s="164"/>
      <c r="AO1" s="164"/>
      <c r="AP1" s="218" t="s">
        <v>3315</v>
      </c>
      <c r="AQ1" s="218"/>
      <c r="AR1" s="218"/>
      <c r="AS1" s="218"/>
      <c r="AT1" s="218"/>
      <c r="AU1" s="218"/>
      <c r="AV1" s="218"/>
      <c r="AW1" s="218"/>
      <c r="AX1" s="218"/>
      <c r="AY1" s="219"/>
      <c r="AZ1" s="219"/>
      <c r="BA1" s="218"/>
      <c r="BB1" s="218"/>
      <c r="BC1" s="218"/>
      <c r="BD1" s="218"/>
      <c r="BE1" s="219"/>
      <c r="BF1" s="219"/>
      <c r="BG1" s="165"/>
      <c r="BH1" s="165"/>
      <c r="BI1" s="165"/>
      <c r="BJ1" s="165"/>
      <c r="BK1" s="165"/>
      <c r="BQ1" s="166"/>
    </row>
    <row r="2" spans="1:70" s="30" customFormat="1" ht="18.600000000000001" customHeight="1" x14ac:dyDescent="0.3">
      <c r="A2" s="162"/>
      <c r="B2" s="162"/>
      <c r="C2" s="162"/>
      <c r="D2" s="162"/>
      <c r="E2" s="162"/>
      <c r="F2" s="162"/>
      <c r="G2" s="162"/>
      <c r="H2" s="162"/>
      <c r="I2" s="162"/>
      <c r="J2" s="162"/>
      <c r="K2" s="162"/>
      <c r="L2" s="167"/>
      <c r="M2" s="167"/>
      <c r="AC2" s="168"/>
      <c r="AD2" s="168"/>
      <c r="AE2" s="168"/>
      <c r="AF2" s="168"/>
      <c r="AG2" s="168"/>
      <c r="AH2" s="168"/>
      <c r="AI2" s="168"/>
      <c r="AJ2" s="168"/>
      <c r="AK2" s="168"/>
      <c r="AL2" s="168"/>
      <c r="AM2" s="168"/>
      <c r="AN2" s="164"/>
      <c r="AO2" s="164"/>
      <c r="AP2" s="168"/>
      <c r="AQ2" s="168"/>
      <c r="AR2" s="168"/>
      <c r="AS2" s="168"/>
      <c r="AT2" s="168"/>
      <c r="AU2" s="168"/>
      <c r="AV2" s="168"/>
      <c r="AW2" s="168"/>
      <c r="AX2" s="168"/>
      <c r="AY2" s="164"/>
      <c r="AZ2" s="164"/>
      <c r="BA2" s="168"/>
      <c r="BB2" s="168"/>
      <c r="BD2" s="168"/>
      <c r="BE2" s="164"/>
      <c r="BF2" s="164"/>
      <c r="BG2" s="165"/>
      <c r="BH2" s="168"/>
      <c r="BI2" s="168"/>
      <c r="BJ2" s="168"/>
      <c r="BK2" s="168"/>
      <c r="BL2" s="168"/>
      <c r="BM2" s="168"/>
      <c r="BN2" s="168"/>
      <c r="BO2" s="168"/>
      <c r="BP2" s="168"/>
      <c r="BQ2" s="169"/>
    </row>
    <row r="3" spans="1:70" s="30" customFormat="1" ht="28.9" customHeight="1" x14ac:dyDescent="0.3">
      <c r="A3" s="220" t="s">
        <v>3394</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0"/>
      <c r="AG3" s="220"/>
      <c r="AH3" s="220"/>
      <c r="AI3" s="220"/>
      <c r="AJ3" s="220"/>
      <c r="AK3" s="220"/>
      <c r="AL3" s="220"/>
      <c r="AM3" s="220"/>
      <c r="AN3" s="220"/>
      <c r="AO3" s="220"/>
      <c r="AP3" s="220"/>
      <c r="AQ3" s="220"/>
      <c r="AR3" s="220"/>
      <c r="AS3" s="220"/>
      <c r="AT3" s="220"/>
      <c r="AU3" s="220"/>
      <c r="AV3" s="220"/>
      <c r="AW3" s="220"/>
      <c r="AX3" s="220"/>
      <c r="AY3" s="220"/>
      <c r="AZ3" s="220"/>
      <c r="BA3" s="220"/>
      <c r="BB3" s="220"/>
      <c r="BC3" s="220"/>
      <c r="BD3" s="220"/>
      <c r="BE3" s="220"/>
      <c r="BF3" s="220"/>
      <c r="BG3" s="165"/>
      <c r="BH3" s="165"/>
      <c r="BI3" s="165"/>
      <c r="BJ3" s="165"/>
      <c r="BK3" s="165"/>
      <c r="BQ3" s="166"/>
    </row>
    <row r="5" spans="1:70" ht="35.450000000000003" customHeight="1" x14ac:dyDescent="0.25">
      <c r="A5" s="209" t="s">
        <v>1006</v>
      </c>
      <c r="B5" s="209" t="s">
        <v>0</v>
      </c>
      <c r="C5" s="209" t="s">
        <v>2582</v>
      </c>
      <c r="D5" s="209" t="s">
        <v>2581</v>
      </c>
      <c r="E5" s="209" t="s">
        <v>3280</v>
      </c>
      <c r="F5" s="209" t="s">
        <v>1</v>
      </c>
      <c r="G5" s="209" t="s">
        <v>1048</v>
      </c>
      <c r="H5" s="209" t="s">
        <v>2</v>
      </c>
      <c r="I5" s="209" t="s">
        <v>3413</v>
      </c>
      <c r="J5" s="209" t="s">
        <v>987</v>
      </c>
      <c r="K5" s="209" t="s">
        <v>2547</v>
      </c>
      <c r="L5" s="209" t="s">
        <v>1164</v>
      </c>
      <c r="M5" s="209" t="s">
        <v>1165</v>
      </c>
      <c r="N5" s="209" t="s">
        <v>2548</v>
      </c>
      <c r="O5" s="209" t="s">
        <v>2549</v>
      </c>
      <c r="P5" s="209" t="s">
        <v>3263</v>
      </c>
      <c r="Q5" s="209" t="s">
        <v>1166</v>
      </c>
      <c r="R5" s="209" t="s">
        <v>2550</v>
      </c>
      <c r="S5" s="209" t="s">
        <v>1167</v>
      </c>
      <c r="T5" s="209" t="s">
        <v>1168</v>
      </c>
      <c r="U5" s="209" t="s">
        <v>2551</v>
      </c>
      <c r="V5" s="209" t="s">
        <v>2552</v>
      </c>
      <c r="W5" s="209" t="s">
        <v>3</v>
      </c>
      <c r="X5" s="209" t="s">
        <v>4</v>
      </c>
      <c r="Y5" s="209" t="s">
        <v>5</v>
      </c>
      <c r="Z5" s="209" t="s">
        <v>6</v>
      </c>
      <c r="AA5" s="209" t="s">
        <v>7</v>
      </c>
      <c r="AB5" s="209" t="s">
        <v>3304</v>
      </c>
      <c r="AC5" s="209" t="s">
        <v>3303</v>
      </c>
      <c r="AD5" s="209" t="s">
        <v>8</v>
      </c>
      <c r="AE5" s="209" t="s">
        <v>9</v>
      </c>
      <c r="AF5" s="209" t="s">
        <v>2553</v>
      </c>
      <c r="AG5" s="209" t="s">
        <v>3308</v>
      </c>
      <c r="AH5" s="209" t="s">
        <v>10</v>
      </c>
      <c r="AI5" s="209" t="s">
        <v>11</v>
      </c>
      <c r="AJ5" s="211" t="s">
        <v>3431</v>
      </c>
      <c r="AK5" s="211"/>
      <c r="AL5" s="211"/>
      <c r="AM5" s="211"/>
      <c r="AN5" s="211"/>
      <c r="AO5" s="211"/>
      <c r="AP5" s="211" t="s">
        <v>3420</v>
      </c>
      <c r="AQ5" s="211"/>
      <c r="AR5" s="211"/>
      <c r="AS5" s="211" t="s">
        <v>3421</v>
      </c>
      <c r="AT5" s="211"/>
      <c r="AU5" s="211"/>
      <c r="AV5" s="211"/>
      <c r="AW5" s="211"/>
      <c r="AX5" s="211" t="s">
        <v>154</v>
      </c>
      <c r="AY5" s="211"/>
      <c r="AZ5" s="211"/>
      <c r="BA5" s="211"/>
      <c r="BB5" s="160"/>
      <c r="BC5" s="211" t="s">
        <v>2556</v>
      </c>
      <c r="BD5" s="211"/>
      <c r="BE5" s="211"/>
      <c r="BF5" s="211"/>
      <c r="BG5" s="211"/>
      <c r="BH5" s="211" t="s">
        <v>3428</v>
      </c>
      <c r="BI5" s="211"/>
      <c r="BJ5" s="211"/>
      <c r="BK5" s="211" t="s">
        <v>3429</v>
      </c>
      <c r="BL5" s="211"/>
      <c r="BM5" s="211"/>
      <c r="BN5" s="209" t="s">
        <v>16</v>
      </c>
      <c r="BO5" s="209"/>
      <c r="BP5" s="209"/>
      <c r="BQ5" s="214" t="s">
        <v>2766</v>
      </c>
    </row>
    <row r="6" spans="1:70" ht="91.15" customHeight="1" x14ac:dyDescent="0.25">
      <c r="A6" s="209"/>
      <c r="B6" s="209"/>
      <c r="C6" s="209"/>
      <c r="D6" s="209"/>
      <c r="E6" s="209"/>
      <c r="F6" s="209"/>
      <c r="G6" s="209"/>
      <c r="H6" s="209"/>
      <c r="I6" s="209"/>
      <c r="J6" s="209"/>
      <c r="K6" s="209"/>
      <c r="L6" s="209"/>
      <c r="M6" s="209"/>
      <c r="N6" s="209"/>
      <c r="O6" s="209"/>
      <c r="P6" s="209"/>
      <c r="Q6" s="209"/>
      <c r="R6" s="209"/>
      <c r="S6" s="209"/>
      <c r="T6" s="209"/>
      <c r="U6" s="209"/>
      <c r="V6" s="209"/>
      <c r="W6" s="209"/>
      <c r="X6" s="209"/>
      <c r="Y6" s="209"/>
      <c r="Z6" s="209"/>
      <c r="AA6" s="209"/>
      <c r="AB6" s="209"/>
      <c r="AC6" s="209"/>
      <c r="AD6" s="209"/>
      <c r="AE6" s="209"/>
      <c r="AF6" s="209"/>
      <c r="AG6" s="209"/>
      <c r="AH6" s="209"/>
      <c r="AI6" s="209"/>
      <c r="AJ6" s="161" t="s">
        <v>3305</v>
      </c>
      <c r="AK6" s="161" t="s">
        <v>12</v>
      </c>
      <c r="AL6" s="161" t="s">
        <v>13</v>
      </c>
      <c r="AM6" s="161" t="s">
        <v>2554</v>
      </c>
      <c r="AN6" s="161" t="s">
        <v>2555</v>
      </c>
      <c r="AO6" s="161" t="s">
        <v>3399</v>
      </c>
      <c r="AP6" s="161" t="s">
        <v>2616</v>
      </c>
      <c r="AQ6" s="161" t="s">
        <v>3414</v>
      </c>
      <c r="AR6" s="161" t="s">
        <v>3400</v>
      </c>
      <c r="AS6" s="161" t="s">
        <v>3421</v>
      </c>
      <c r="AT6" s="161" t="s">
        <v>3414</v>
      </c>
      <c r="AU6" s="161" t="s">
        <v>3400</v>
      </c>
      <c r="AV6" s="161" t="s">
        <v>3423</v>
      </c>
      <c r="AW6" s="161" t="s">
        <v>3422</v>
      </c>
      <c r="AX6" s="161" t="s">
        <v>17</v>
      </c>
      <c r="AY6" s="161" t="s">
        <v>3427</v>
      </c>
      <c r="AZ6" s="161" t="s">
        <v>3400</v>
      </c>
      <c r="BA6" s="161" t="s">
        <v>3306</v>
      </c>
      <c r="BB6" s="161" t="s">
        <v>3983</v>
      </c>
      <c r="BC6" s="161" t="s">
        <v>2557</v>
      </c>
      <c r="BD6" s="161" t="s">
        <v>3270</v>
      </c>
      <c r="BE6" s="161" t="s">
        <v>3414</v>
      </c>
      <c r="BF6" s="161" t="s">
        <v>3258</v>
      </c>
      <c r="BG6" s="161" t="s">
        <v>3430</v>
      </c>
      <c r="BH6" s="161" t="s">
        <v>14</v>
      </c>
      <c r="BI6" s="161" t="s">
        <v>3427</v>
      </c>
      <c r="BJ6" s="161" t="s">
        <v>3400</v>
      </c>
      <c r="BK6" s="161" t="s">
        <v>15</v>
      </c>
      <c r="BL6" s="161" t="s">
        <v>3427</v>
      </c>
      <c r="BM6" s="161" t="s">
        <v>3400</v>
      </c>
      <c r="BN6" s="161" t="s">
        <v>16</v>
      </c>
      <c r="BO6" s="161" t="s">
        <v>3427</v>
      </c>
      <c r="BP6" s="161" t="s">
        <v>3400</v>
      </c>
      <c r="BQ6" s="215"/>
    </row>
    <row r="7" spans="1:70" s="91" customFormat="1" ht="108.6" customHeight="1" x14ac:dyDescent="0.25">
      <c r="A7" s="60" t="s">
        <v>950</v>
      </c>
      <c r="B7" s="87" t="s">
        <v>111</v>
      </c>
      <c r="C7" s="88" t="s">
        <v>984</v>
      </c>
      <c r="D7" s="88"/>
      <c r="E7" s="88" t="s">
        <v>984</v>
      </c>
      <c r="F7" s="55" t="s">
        <v>19</v>
      </c>
      <c r="G7" s="55" t="s">
        <v>1027</v>
      </c>
      <c r="H7" s="55" t="s">
        <v>112</v>
      </c>
      <c r="I7" s="55" t="s">
        <v>2722</v>
      </c>
      <c r="J7" s="55" t="s">
        <v>2722</v>
      </c>
      <c r="K7" s="100" t="s">
        <v>1214</v>
      </c>
      <c r="L7" s="101" t="s">
        <v>1215</v>
      </c>
      <c r="M7" s="100" t="s">
        <v>1184</v>
      </c>
      <c r="N7" s="100" t="s">
        <v>2780</v>
      </c>
      <c r="O7" s="88" t="s">
        <v>2621</v>
      </c>
      <c r="P7" s="88" t="s">
        <v>2791</v>
      </c>
      <c r="Q7" s="100" t="s">
        <v>1216</v>
      </c>
      <c r="R7" s="98"/>
      <c r="S7" s="100" t="s">
        <v>1217</v>
      </c>
      <c r="T7" s="100" t="s">
        <v>1218</v>
      </c>
      <c r="U7" s="88" t="s">
        <v>3121</v>
      </c>
      <c r="V7" s="98"/>
      <c r="W7" s="43" t="s">
        <v>113</v>
      </c>
      <c r="X7" s="55" t="s">
        <v>33</v>
      </c>
      <c r="Y7" s="43" t="s">
        <v>113</v>
      </c>
      <c r="Z7" s="55" t="s">
        <v>90</v>
      </c>
      <c r="AA7" s="43" t="s">
        <v>113</v>
      </c>
      <c r="AB7" s="62" t="s">
        <v>4943</v>
      </c>
      <c r="AC7" s="55" t="s">
        <v>67</v>
      </c>
      <c r="AD7" s="43" t="s">
        <v>114</v>
      </c>
      <c r="AE7" s="98"/>
      <c r="AF7" s="43" t="s">
        <v>115</v>
      </c>
      <c r="AG7" s="43" t="s">
        <v>984</v>
      </c>
      <c r="AH7" s="55" t="s">
        <v>27</v>
      </c>
      <c r="AI7" s="55" t="s">
        <v>28</v>
      </c>
      <c r="AJ7" s="62" t="s">
        <v>3301</v>
      </c>
      <c r="AK7" s="54" t="s">
        <v>3289</v>
      </c>
      <c r="AL7" s="54" t="s">
        <v>3804</v>
      </c>
      <c r="AM7" s="54" t="s">
        <v>3805</v>
      </c>
      <c r="AN7" s="86" t="s">
        <v>3806</v>
      </c>
      <c r="AO7" s="88" t="s">
        <v>3389</v>
      </c>
      <c r="AP7" s="55" t="s">
        <v>2597</v>
      </c>
      <c r="AQ7" s="54" t="s">
        <v>3807</v>
      </c>
      <c r="AR7" s="88" t="s">
        <v>2579</v>
      </c>
      <c r="AS7" s="54" t="s">
        <v>3808</v>
      </c>
      <c r="AT7" s="54" t="s">
        <v>2687</v>
      </c>
      <c r="AU7" s="54" t="s">
        <v>3294</v>
      </c>
      <c r="AV7" s="55" t="s">
        <v>3389</v>
      </c>
      <c r="AW7" s="54"/>
      <c r="AX7" s="94" t="s">
        <v>2521</v>
      </c>
      <c r="AY7" s="104">
        <v>43454</v>
      </c>
      <c r="AZ7" s="93"/>
      <c r="BA7" s="55"/>
      <c r="BB7" s="109"/>
      <c r="BC7" s="55" t="s">
        <v>2605</v>
      </c>
      <c r="BD7" s="55" t="s">
        <v>48</v>
      </c>
      <c r="BE7" s="55" t="s">
        <v>1411</v>
      </c>
      <c r="BF7" s="55" t="s">
        <v>3809</v>
      </c>
      <c r="BG7" s="55" t="s">
        <v>48</v>
      </c>
      <c r="BH7" s="55" t="s">
        <v>45</v>
      </c>
      <c r="BI7" s="54" t="s">
        <v>3810</v>
      </c>
      <c r="BJ7" s="55" t="s">
        <v>3811</v>
      </c>
      <c r="BK7" s="55"/>
      <c r="BL7" s="54"/>
      <c r="BM7" s="55"/>
      <c r="BN7" s="55" t="s">
        <v>3813</v>
      </c>
      <c r="BO7" s="54" t="s">
        <v>3812</v>
      </c>
      <c r="BP7" s="55" t="s">
        <v>3517</v>
      </c>
      <c r="BQ7" s="90" t="s">
        <v>3814</v>
      </c>
      <c r="BR7" s="200" t="s">
        <v>3389</v>
      </c>
    </row>
    <row r="8" spans="1:70" s="91" customFormat="1" ht="60" customHeight="1" x14ac:dyDescent="0.25">
      <c r="A8" s="60" t="s">
        <v>951</v>
      </c>
      <c r="B8" s="87" t="s">
        <v>194</v>
      </c>
      <c r="C8" s="10" t="s">
        <v>984</v>
      </c>
      <c r="D8" s="10"/>
      <c r="E8" s="10" t="s">
        <v>984</v>
      </c>
      <c r="F8" s="3" t="s">
        <v>19</v>
      </c>
      <c r="G8" s="3" t="s">
        <v>1043</v>
      </c>
      <c r="H8" s="55" t="s">
        <v>195</v>
      </c>
      <c r="I8" s="3" t="s">
        <v>2722</v>
      </c>
      <c r="J8" s="55" t="s">
        <v>2722</v>
      </c>
      <c r="K8" s="9" t="s">
        <v>2635</v>
      </c>
      <c r="L8" s="12" t="s">
        <v>2636</v>
      </c>
      <c r="M8" s="4" t="s">
        <v>1318</v>
      </c>
      <c r="N8" s="4" t="s">
        <v>2780</v>
      </c>
      <c r="O8" s="10" t="s">
        <v>2621</v>
      </c>
      <c r="P8" s="10" t="s">
        <v>2883</v>
      </c>
      <c r="Q8" s="4" t="s">
        <v>2191</v>
      </c>
      <c r="R8" s="6"/>
      <c r="S8" s="4" t="s">
        <v>2192</v>
      </c>
      <c r="T8" s="4" t="s">
        <v>21</v>
      </c>
      <c r="U8" s="10" t="s">
        <v>3122</v>
      </c>
      <c r="V8" s="6"/>
      <c r="W8" s="7" t="s">
        <v>125</v>
      </c>
      <c r="X8" s="3" t="s">
        <v>33</v>
      </c>
      <c r="Y8" s="7" t="s">
        <v>125</v>
      </c>
      <c r="Z8" s="3" t="s">
        <v>90</v>
      </c>
      <c r="AA8" s="7" t="s">
        <v>196</v>
      </c>
      <c r="AB8" s="62" t="s">
        <v>4940</v>
      </c>
      <c r="AC8" s="3" t="s">
        <v>152</v>
      </c>
      <c r="AD8" s="7" t="s">
        <v>114</v>
      </c>
      <c r="AE8" s="6"/>
      <c r="AF8" s="3" t="s">
        <v>21</v>
      </c>
      <c r="AG8" s="3"/>
      <c r="AH8" s="3" t="s">
        <v>27</v>
      </c>
      <c r="AI8" s="3" t="s">
        <v>28</v>
      </c>
      <c r="AJ8" s="62" t="s">
        <v>3301</v>
      </c>
      <c r="AK8" s="54" t="s">
        <v>3289</v>
      </c>
      <c r="AL8" s="54" t="s">
        <v>3815</v>
      </c>
      <c r="AM8" s="54" t="s">
        <v>3843</v>
      </c>
      <c r="AN8" s="86" t="s">
        <v>3932</v>
      </c>
      <c r="AO8" s="86" t="s">
        <v>3933</v>
      </c>
      <c r="AP8" s="54" t="s">
        <v>2599</v>
      </c>
      <c r="AQ8" s="54" t="s">
        <v>3934</v>
      </c>
      <c r="AR8" s="54" t="s">
        <v>3915</v>
      </c>
      <c r="AS8" s="55"/>
      <c r="AT8" s="55"/>
      <c r="AU8" s="55"/>
      <c r="AV8" s="55"/>
      <c r="AW8" s="55"/>
      <c r="AX8" s="94" t="s">
        <v>2521</v>
      </c>
      <c r="AY8" s="104">
        <v>43454</v>
      </c>
      <c r="AZ8" s="93"/>
      <c r="BA8" s="55"/>
      <c r="BB8" s="109"/>
      <c r="BC8" s="55" t="s">
        <v>32</v>
      </c>
      <c r="BD8" s="55" t="s">
        <v>32</v>
      </c>
      <c r="BE8" s="55" t="s">
        <v>3357</v>
      </c>
      <c r="BF8" s="88" t="s">
        <v>3845</v>
      </c>
      <c r="BG8" s="88" t="s">
        <v>32</v>
      </c>
      <c r="BH8" s="55" t="s">
        <v>21</v>
      </c>
      <c r="BI8" s="55"/>
      <c r="BJ8" s="55"/>
      <c r="BK8" s="55" t="s">
        <v>21</v>
      </c>
      <c r="BL8" s="55"/>
      <c r="BM8" s="55"/>
      <c r="BN8" s="94" t="s">
        <v>46</v>
      </c>
      <c r="BO8" s="55"/>
      <c r="BP8" s="55"/>
      <c r="BQ8" s="90" t="s">
        <v>3935</v>
      </c>
      <c r="BR8" s="200" t="s">
        <v>3389</v>
      </c>
    </row>
    <row r="9" spans="1:70" s="91" customFormat="1" ht="78.75" x14ac:dyDescent="0.25">
      <c r="A9" s="60" t="s">
        <v>952</v>
      </c>
      <c r="B9" s="87" t="s">
        <v>295</v>
      </c>
      <c r="C9" s="10" t="s">
        <v>984</v>
      </c>
      <c r="D9" s="10"/>
      <c r="E9" s="10" t="s">
        <v>984</v>
      </c>
      <c r="F9" s="3" t="s">
        <v>19</v>
      </c>
      <c r="G9" s="3" t="s">
        <v>1049</v>
      </c>
      <c r="H9" s="55" t="s">
        <v>296</v>
      </c>
      <c r="I9" s="3" t="s">
        <v>2722</v>
      </c>
      <c r="J9" s="55" t="s">
        <v>2722</v>
      </c>
      <c r="K9" s="9" t="s">
        <v>2637</v>
      </c>
      <c r="L9" s="12" t="s">
        <v>2638</v>
      </c>
      <c r="M9" s="4" t="s">
        <v>1170</v>
      </c>
      <c r="N9" s="4" t="s">
        <v>2780</v>
      </c>
      <c r="O9" s="10" t="s">
        <v>2621</v>
      </c>
      <c r="P9" s="10" t="s">
        <v>1062</v>
      </c>
      <c r="Q9" s="4" t="s">
        <v>1171</v>
      </c>
      <c r="R9" s="6"/>
      <c r="S9" s="4" t="s">
        <v>1172</v>
      </c>
      <c r="T9" s="4" t="s">
        <v>1173</v>
      </c>
      <c r="U9" s="10" t="s">
        <v>3123</v>
      </c>
      <c r="V9" s="6"/>
      <c r="W9" s="7" t="s">
        <v>297</v>
      </c>
      <c r="X9" s="3" t="s">
        <v>33</v>
      </c>
      <c r="Y9" s="7" t="s">
        <v>297</v>
      </c>
      <c r="Z9" s="3" t="s">
        <v>90</v>
      </c>
      <c r="AA9" s="7" t="s">
        <v>297</v>
      </c>
      <c r="AB9" s="62" t="s">
        <v>4936</v>
      </c>
      <c r="AC9" s="3" t="s">
        <v>233</v>
      </c>
      <c r="AD9" s="7" t="s">
        <v>91</v>
      </c>
      <c r="AE9" s="6"/>
      <c r="AF9" s="3" t="s">
        <v>21</v>
      </c>
      <c r="AG9" s="3"/>
      <c r="AH9" s="3" t="s">
        <v>27</v>
      </c>
      <c r="AI9" s="3" t="s">
        <v>28</v>
      </c>
      <c r="AJ9" s="62" t="s">
        <v>3301</v>
      </c>
      <c r="AK9" s="54" t="s">
        <v>3289</v>
      </c>
      <c r="AL9" s="54" t="s">
        <v>3815</v>
      </c>
      <c r="AM9" s="54" t="s">
        <v>3805</v>
      </c>
      <c r="AN9" s="86" t="s">
        <v>3876</v>
      </c>
      <c r="AO9" s="88" t="s">
        <v>3389</v>
      </c>
      <c r="AP9" s="54" t="s">
        <v>2597</v>
      </c>
      <c r="AQ9" s="54" t="s">
        <v>1813</v>
      </c>
      <c r="AR9" s="88" t="s">
        <v>2579</v>
      </c>
      <c r="AS9" s="55"/>
      <c r="AT9" s="55"/>
      <c r="AU9" s="55"/>
      <c r="AV9" s="55"/>
      <c r="AW9" s="55"/>
      <c r="AX9" s="55" t="s">
        <v>2546</v>
      </c>
      <c r="AY9" s="93">
        <v>43454</v>
      </c>
      <c r="AZ9" s="54" t="s">
        <v>3294</v>
      </c>
      <c r="BA9" s="55" t="s">
        <v>2521</v>
      </c>
      <c r="BB9" s="109"/>
      <c r="BC9" s="55" t="s">
        <v>2606</v>
      </c>
      <c r="BD9" s="55" t="s">
        <v>32</v>
      </c>
      <c r="BE9" s="55" t="s">
        <v>3358</v>
      </c>
      <c r="BF9" s="88" t="s">
        <v>3528</v>
      </c>
      <c r="BG9" s="55" t="s">
        <v>32</v>
      </c>
      <c r="BH9" s="55" t="s">
        <v>101</v>
      </c>
      <c r="BI9" s="54" t="s">
        <v>3597</v>
      </c>
      <c r="BJ9" s="55" t="s">
        <v>3656</v>
      </c>
      <c r="BK9" s="55" t="s">
        <v>21</v>
      </c>
      <c r="BL9" s="55"/>
      <c r="BM9" s="55"/>
      <c r="BN9" s="55" t="s">
        <v>21</v>
      </c>
      <c r="BO9" s="55"/>
      <c r="BP9" s="55"/>
      <c r="BQ9" s="90" t="s">
        <v>3877</v>
      </c>
      <c r="BR9" s="200" t="s">
        <v>3389</v>
      </c>
    </row>
    <row r="10" spans="1:70" s="91" customFormat="1" ht="110.25" x14ac:dyDescent="0.25">
      <c r="A10" s="60" t="s">
        <v>953</v>
      </c>
      <c r="B10" s="87" t="s">
        <v>261</v>
      </c>
      <c r="C10" s="10" t="s">
        <v>984</v>
      </c>
      <c r="D10" s="10"/>
      <c r="E10" s="10" t="s">
        <v>984</v>
      </c>
      <c r="F10" s="3" t="s">
        <v>19</v>
      </c>
      <c r="G10" s="3" t="s">
        <v>1027</v>
      </c>
      <c r="H10" s="55" t="s">
        <v>262</v>
      </c>
      <c r="I10" s="3" t="s">
        <v>2722</v>
      </c>
      <c r="J10" s="55" t="s">
        <v>2722</v>
      </c>
      <c r="K10" s="4" t="s">
        <v>2394</v>
      </c>
      <c r="L10" s="12" t="s">
        <v>2648</v>
      </c>
      <c r="M10" s="4" t="s">
        <v>1184</v>
      </c>
      <c r="N10" s="4" t="s">
        <v>2780</v>
      </c>
      <c r="O10" s="10" t="s">
        <v>2783</v>
      </c>
      <c r="P10" s="10" t="s">
        <v>1033</v>
      </c>
      <c r="Q10" s="4" t="s">
        <v>2395</v>
      </c>
      <c r="R10" s="6"/>
      <c r="S10" s="4" t="s">
        <v>2396</v>
      </c>
      <c r="T10" s="4" t="s">
        <v>2397</v>
      </c>
      <c r="U10" s="10" t="s">
        <v>3124</v>
      </c>
      <c r="V10" s="6"/>
      <c r="W10" s="7" t="s">
        <v>263</v>
      </c>
      <c r="X10" s="3" t="s">
        <v>33</v>
      </c>
      <c r="Y10" s="7" t="s">
        <v>263</v>
      </c>
      <c r="Z10" s="3" t="s">
        <v>90</v>
      </c>
      <c r="AA10" s="7" t="s">
        <v>263</v>
      </c>
      <c r="AB10" s="62" t="s">
        <v>4936</v>
      </c>
      <c r="AC10" s="3" t="s">
        <v>233</v>
      </c>
      <c r="AD10" s="7" t="s">
        <v>264</v>
      </c>
      <c r="AE10" s="6"/>
      <c r="AF10" s="3" t="s">
        <v>21</v>
      </c>
      <c r="AG10" s="3"/>
      <c r="AH10" s="3" t="s">
        <v>27</v>
      </c>
      <c r="AI10" s="3" t="s">
        <v>28</v>
      </c>
      <c r="AJ10" s="62" t="s">
        <v>3301</v>
      </c>
      <c r="AK10" s="54" t="s">
        <v>3289</v>
      </c>
      <c r="AL10" s="54" t="s">
        <v>3815</v>
      </c>
      <c r="AM10" s="54" t="s">
        <v>3843</v>
      </c>
      <c r="AN10" s="86" t="s">
        <v>3844</v>
      </c>
      <c r="AO10" s="88" t="s">
        <v>3389</v>
      </c>
      <c r="AP10" s="54" t="s">
        <v>2599</v>
      </c>
      <c r="AQ10" s="54" t="s">
        <v>4808</v>
      </c>
      <c r="AR10" s="86" t="s">
        <v>4282</v>
      </c>
      <c r="AS10" s="55"/>
      <c r="AT10" s="55"/>
      <c r="AU10" s="55"/>
      <c r="AV10" s="55"/>
      <c r="AW10" s="55"/>
      <c r="AX10" s="55" t="s">
        <v>2546</v>
      </c>
      <c r="AY10" s="93">
        <v>43454</v>
      </c>
      <c r="AZ10" s="54" t="s">
        <v>3294</v>
      </c>
      <c r="BA10" s="55" t="s">
        <v>2521</v>
      </c>
      <c r="BB10" s="109"/>
      <c r="BC10" s="54" t="s">
        <v>3532</v>
      </c>
      <c r="BD10" s="55" t="s">
        <v>32</v>
      </c>
      <c r="BE10" s="54" t="s">
        <v>3846</v>
      </c>
      <c r="BF10" s="86" t="s">
        <v>3847</v>
      </c>
      <c r="BG10" s="89" t="s">
        <v>32</v>
      </c>
      <c r="BH10" s="55" t="s">
        <v>45</v>
      </c>
      <c r="BI10" s="54" t="s">
        <v>3848</v>
      </c>
      <c r="BJ10" s="55" t="s">
        <v>3620</v>
      </c>
      <c r="BK10" s="55" t="s">
        <v>21</v>
      </c>
      <c r="BL10" s="55"/>
      <c r="BM10" s="55"/>
      <c r="BN10" s="55" t="s">
        <v>21</v>
      </c>
      <c r="BO10" s="55"/>
      <c r="BP10" s="55"/>
      <c r="BQ10" s="90" t="s">
        <v>3849</v>
      </c>
      <c r="BR10" s="200" t="s">
        <v>3389</v>
      </c>
    </row>
    <row r="11" spans="1:70" s="91" customFormat="1" ht="47.25" x14ac:dyDescent="0.25">
      <c r="A11" s="60" t="s">
        <v>954</v>
      </c>
      <c r="B11" s="87" t="s">
        <v>398</v>
      </c>
      <c r="C11" s="10" t="s">
        <v>984</v>
      </c>
      <c r="D11" s="10"/>
      <c r="E11" s="10" t="s">
        <v>984</v>
      </c>
      <c r="F11" s="3" t="s">
        <v>19</v>
      </c>
      <c r="G11" s="3" t="s">
        <v>1070</v>
      </c>
      <c r="H11" s="55" t="s">
        <v>399</v>
      </c>
      <c r="I11" s="3" t="s">
        <v>2722</v>
      </c>
      <c r="J11" s="55" t="s">
        <v>2722</v>
      </c>
      <c r="K11" s="4" t="s">
        <v>2410</v>
      </c>
      <c r="L11" s="5" t="s">
        <v>2411</v>
      </c>
      <c r="M11" s="4" t="s">
        <v>1184</v>
      </c>
      <c r="N11" s="4" t="s">
        <v>2780</v>
      </c>
      <c r="O11" s="10" t="s">
        <v>2783</v>
      </c>
      <c r="P11" s="10" t="s">
        <v>2802</v>
      </c>
      <c r="Q11" s="4" t="s">
        <v>2412</v>
      </c>
      <c r="R11" s="6"/>
      <c r="S11" s="4" t="s">
        <v>2413</v>
      </c>
      <c r="T11" s="4" t="s">
        <v>21</v>
      </c>
      <c r="U11" s="10" t="s">
        <v>3125</v>
      </c>
      <c r="V11" s="6"/>
      <c r="W11" s="7" t="s">
        <v>219</v>
      </c>
      <c r="X11" s="3" t="s">
        <v>33</v>
      </c>
      <c r="Y11" s="7" t="s">
        <v>219</v>
      </c>
      <c r="Z11" s="3" t="s">
        <v>24</v>
      </c>
      <c r="AA11" s="7" t="s">
        <v>219</v>
      </c>
      <c r="AB11" s="62" t="s">
        <v>4936</v>
      </c>
      <c r="AC11" s="3" t="s">
        <v>233</v>
      </c>
      <c r="AD11" s="8" t="s">
        <v>1023</v>
      </c>
      <c r="AE11" s="6"/>
      <c r="AF11" s="3" t="s">
        <v>21</v>
      </c>
      <c r="AG11" s="3"/>
      <c r="AH11" s="3" t="s">
        <v>27</v>
      </c>
      <c r="AI11" s="3" t="s">
        <v>28</v>
      </c>
      <c r="AJ11" s="62" t="s">
        <v>4946</v>
      </c>
      <c r="AK11" s="55" t="s">
        <v>68</v>
      </c>
      <c r="AL11" s="55" t="s">
        <v>397</v>
      </c>
      <c r="AM11" s="55" t="s">
        <v>3816</v>
      </c>
      <c r="AN11" s="86" t="s">
        <v>3919</v>
      </c>
      <c r="AO11" s="88" t="s">
        <v>3389</v>
      </c>
      <c r="AP11" s="54" t="s">
        <v>2597</v>
      </c>
      <c r="AQ11" s="54" t="s">
        <v>3730</v>
      </c>
      <c r="AR11" s="88" t="s">
        <v>2579</v>
      </c>
      <c r="AS11" s="54" t="s">
        <v>3808</v>
      </c>
      <c r="AT11" s="54" t="s">
        <v>2687</v>
      </c>
      <c r="AU11" s="54" t="s">
        <v>3294</v>
      </c>
      <c r="AV11" s="54" t="s">
        <v>3389</v>
      </c>
      <c r="AW11" s="54"/>
      <c r="AX11" s="55" t="s">
        <v>2520</v>
      </c>
      <c r="AY11" s="93">
        <v>43393</v>
      </c>
      <c r="AZ11" s="54" t="s">
        <v>3294</v>
      </c>
      <c r="BA11" s="55" t="s">
        <v>2521</v>
      </c>
      <c r="BB11" s="109"/>
      <c r="BC11" s="55" t="s">
        <v>1011</v>
      </c>
      <c r="BD11" s="55" t="s">
        <v>983</v>
      </c>
      <c r="BE11" s="55" t="s">
        <v>3359</v>
      </c>
      <c r="BF11" s="88" t="s">
        <v>3920</v>
      </c>
      <c r="BG11" s="89" t="s">
        <v>1011</v>
      </c>
      <c r="BH11" s="55" t="s">
        <v>21</v>
      </c>
      <c r="BI11" s="55"/>
      <c r="BJ11" s="55"/>
      <c r="BK11" s="55" t="s">
        <v>21</v>
      </c>
      <c r="BL11" s="55"/>
      <c r="BM11" s="55"/>
      <c r="BN11" s="55" t="s">
        <v>21</v>
      </c>
      <c r="BO11" s="55"/>
      <c r="BP11" s="55"/>
      <c r="BQ11" s="90" t="s">
        <v>3921</v>
      </c>
      <c r="BR11" s="200" t="s">
        <v>3389</v>
      </c>
    </row>
    <row r="12" spans="1:70" s="91" customFormat="1" ht="160.15" customHeight="1" x14ac:dyDescent="0.25">
      <c r="A12" s="60" t="s">
        <v>955</v>
      </c>
      <c r="B12" s="87" t="s">
        <v>391</v>
      </c>
      <c r="C12" s="10" t="s">
        <v>984</v>
      </c>
      <c r="D12" s="10"/>
      <c r="E12" s="10" t="s">
        <v>984</v>
      </c>
      <c r="F12" s="3" t="s">
        <v>52</v>
      </c>
      <c r="G12" s="3" t="s">
        <v>1063</v>
      </c>
      <c r="H12" s="55" t="s">
        <v>392</v>
      </c>
      <c r="I12" s="3" t="s">
        <v>2722</v>
      </c>
      <c r="J12" s="55" t="s">
        <v>2722</v>
      </c>
      <c r="K12" s="4" t="s">
        <v>1294</v>
      </c>
      <c r="L12" s="5" t="s">
        <v>393</v>
      </c>
      <c r="M12" s="4" t="s">
        <v>1184</v>
      </c>
      <c r="N12" s="4" t="s">
        <v>2780</v>
      </c>
      <c r="O12" s="10" t="s">
        <v>2621</v>
      </c>
      <c r="P12" s="10" t="s">
        <v>1046</v>
      </c>
      <c r="Q12" s="4" t="s">
        <v>1295</v>
      </c>
      <c r="R12" s="6"/>
      <c r="S12" s="4" t="s">
        <v>1296</v>
      </c>
      <c r="T12" s="4" t="s">
        <v>21</v>
      </c>
      <c r="U12" s="10" t="s">
        <v>3126</v>
      </c>
      <c r="V12" s="6"/>
      <c r="W12" s="7" t="s">
        <v>219</v>
      </c>
      <c r="X12" s="10" t="s">
        <v>33</v>
      </c>
      <c r="Y12" s="7" t="s">
        <v>219</v>
      </c>
      <c r="Z12" s="3" t="s">
        <v>24</v>
      </c>
      <c r="AA12" s="7" t="s">
        <v>219</v>
      </c>
      <c r="AB12" s="3" t="s">
        <v>2582</v>
      </c>
      <c r="AC12" s="3" t="s">
        <v>3298</v>
      </c>
      <c r="AD12" s="3" t="s">
        <v>21</v>
      </c>
      <c r="AE12" s="6"/>
      <c r="AF12" s="7" t="s">
        <v>394</v>
      </c>
      <c r="AG12" s="7" t="s">
        <v>984</v>
      </c>
      <c r="AH12" s="3" t="s">
        <v>27</v>
      </c>
      <c r="AI12" s="3" t="s">
        <v>28</v>
      </c>
      <c r="AJ12" s="62" t="s">
        <v>3301</v>
      </c>
      <c r="AK12" s="54" t="s">
        <v>3878</v>
      </c>
      <c r="AL12" s="54" t="s">
        <v>3879</v>
      </c>
      <c r="AM12" s="54" t="s">
        <v>3880</v>
      </c>
      <c r="AN12" s="86" t="s">
        <v>3881</v>
      </c>
      <c r="AO12" s="88" t="s">
        <v>3389</v>
      </c>
      <c r="AP12" s="54" t="s">
        <v>3882</v>
      </c>
      <c r="AQ12" s="54" t="s">
        <v>3883</v>
      </c>
      <c r="AR12" s="88" t="s">
        <v>2579</v>
      </c>
      <c r="AS12" s="54" t="s">
        <v>3884</v>
      </c>
      <c r="AT12" s="54" t="s">
        <v>3885</v>
      </c>
      <c r="AU12" s="54" t="s">
        <v>3454</v>
      </c>
      <c r="AV12" s="55" t="s">
        <v>3389</v>
      </c>
      <c r="AW12" s="54" t="s">
        <v>3389</v>
      </c>
      <c r="AX12" s="54" t="s">
        <v>3886</v>
      </c>
      <c r="AY12" s="93">
        <v>43454</v>
      </c>
      <c r="AZ12" s="54" t="s">
        <v>3294</v>
      </c>
      <c r="BA12" s="54" t="s">
        <v>2521</v>
      </c>
      <c r="BB12" s="110"/>
      <c r="BC12" s="54" t="s">
        <v>3887</v>
      </c>
      <c r="BD12" s="55" t="s">
        <v>3302</v>
      </c>
      <c r="BE12" s="54" t="s">
        <v>3888</v>
      </c>
      <c r="BF12" s="86" t="s">
        <v>3889</v>
      </c>
      <c r="BG12" s="66" t="s">
        <v>4946</v>
      </c>
      <c r="BH12" s="55" t="s">
        <v>45</v>
      </c>
      <c r="BI12" s="54" t="s">
        <v>3848</v>
      </c>
      <c r="BJ12" s="55" t="s">
        <v>3620</v>
      </c>
      <c r="BK12" s="55" t="s">
        <v>21</v>
      </c>
      <c r="BL12" s="55"/>
      <c r="BM12" s="55"/>
      <c r="BN12" s="55" t="s">
        <v>21</v>
      </c>
      <c r="BO12" s="55"/>
      <c r="BP12" s="55"/>
      <c r="BQ12" s="90" t="s">
        <v>3890</v>
      </c>
      <c r="BR12" s="200" t="s">
        <v>3389</v>
      </c>
    </row>
    <row r="13" spans="1:70" s="91" customFormat="1" ht="63" x14ac:dyDescent="0.25">
      <c r="A13" s="60" t="s">
        <v>956</v>
      </c>
      <c r="B13" s="87" t="s">
        <v>464</v>
      </c>
      <c r="C13" s="10" t="s">
        <v>984</v>
      </c>
      <c r="D13" s="10"/>
      <c r="E13" s="10" t="s">
        <v>984</v>
      </c>
      <c r="F13" s="3" t="s">
        <v>19</v>
      </c>
      <c r="G13" s="3" t="s">
        <v>1030</v>
      </c>
      <c r="H13" s="55" t="s">
        <v>465</v>
      </c>
      <c r="I13" s="3" t="s">
        <v>2722</v>
      </c>
      <c r="J13" s="55" t="s">
        <v>2722</v>
      </c>
      <c r="K13" s="4" t="s">
        <v>1329</v>
      </c>
      <c r="L13" s="5" t="s">
        <v>1330</v>
      </c>
      <c r="M13" s="4" t="s">
        <v>1184</v>
      </c>
      <c r="N13" s="4" t="s">
        <v>2780</v>
      </c>
      <c r="O13" s="10" t="s">
        <v>2621</v>
      </c>
      <c r="P13" s="10" t="s">
        <v>2884</v>
      </c>
      <c r="Q13" s="4" t="s">
        <v>1331</v>
      </c>
      <c r="R13" s="6"/>
      <c r="S13" s="4" t="s">
        <v>1332</v>
      </c>
      <c r="T13" s="4" t="s">
        <v>1333</v>
      </c>
      <c r="U13" s="10" t="s">
        <v>3127</v>
      </c>
      <c r="V13" s="6"/>
      <c r="W13" s="7" t="s">
        <v>113</v>
      </c>
      <c r="X13" s="3" t="s">
        <v>33</v>
      </c>
      <c r="Y13" s="7" t="s">
        <v>113</v>
      </c>
      <c r="Z13" s="3" t="s">
        <v>90</v>
      </c>
      <c r="AA13" s="7" t="s">
        <v>113</v>
      </c>
      <c r="AB13" s="3" t="s">
        <v>2582</v>
      </c>
      <c r="AC13" s="3" t="s">
        <v>3298</v>
      </c>
      <c r="AD13" s="3" t="s">
        <v>21</v>
      </c>
      <c r="AE13" s="6"/>
      <c r="AF13" s="3" t="s">
        <v>21</v>
      </c>
      <c r="AG13" s="3"/>
      <c r="AH13" s="3" t="s">
        <v>27</v>
      </c>
      <c r="AI13" s="3" t="s">
        <v>28</v>
      </c>
      <c r="AJ13" s="62" t="s">
        <v>3301</v>
      </c>
      <c r="AK13" s="54" t="s">
        <v>3289</v>
      </c>
      <c r="AL13" s="54" t="s">
        <v>3858</v>
      </c>
      <c r="AM13" s="54" t="s">
        <v>3843</v>
      </c>
      <c r="AN13" s="86" t="s">
        <v>3859</v>
      </c>
      <c r="AO13" s="88" t="s">
        <v>3389</v>
      </c>
      <c r="AP13" s="54" t="s">
        <v>2609</v>
      </c>
      <c r="AQ13" s="54" t="s">
        <v>3860</v>
      </c>
      <c r="AR13" s="88" t="s">
        <v>2579</v>
      </c>
      <c r="AS13" s="54" t="s">
        <v>3808</v>
      </c>
      <c r="AT13" s="54" t="s">
        <v>2687</v>
      </c>
      <c r="AU13" s="54" t="s">
        <v>3294</v>
      </c>
      <c r="AV13" s="54" t="s">
        <v>3389</v>
      </c>
      <c r="AW13" s="54"/>
      <c r="AX13" s="55" t="s">
        <v>1011</v>
      </c>
      <c r="AY13" s="93">
        <v>40152</v>
      </c>
      <c r="AZ13" s="93" t="s">
        <v>3861</v>
      </c>
      <c r="BA13" s="55" t="s">
        <v>1011</v>
      </c>
      <c r="BB13" s="109"/>
      <c r="BC13" s="54" t="s">
        <v>3862</v>
      </c>
      <c r="BD13" s="55" t="s">
        <v>32</v>
      </c>
      <c r="BE13" s="54" t="s">
        <v>3863</v>
      </c>
      <c r="BF13" s="86" t="s">
        <v>3864</v>
      </c>
      <c r="BG13" s="55" t="s">
        <v>32</v>
      </c>
      <c r="BH13" s="55" t="s">
        <v>21</v>
      </c>
      <c r="BI13" s="55"/>
      <c r="BJ13" s="55"/>
      <c r="BK13" s="55" t="s">
        <v>21</v>
      </c>
      <c r="BL13" s="55"/>
      <c r="BM13" s="55"/>
      <c r="BN13" s="55" t="s">
        <v>21</v>
      </c>
      <c r="BO13" s="55"/>
      <c r="BP13" s="55"/>
      <c r="BQ13" s="90" t="s">
        <v>3466</v>
      </c>
      <c r="BR13" s="200" t="s">
        <v>3389</v>
      </c>
    </row>
    <row r="14" spans="1:70" s="91" customFormat="1" ht="63" x14ac:dyDescent="0.25">
      <c r="A14" s="60" t="s">
        <v>957</v>
      </c>
      <c r="B14" s="87" t="s">
        <v>642</v>
      </c>
      <c r="C14" s="10" t="s">
        <v>984</v>
      </c>
      <c r="D14" s="10"/>
      <c r="E14" s="10" t="s">
        <v>984</v>
      </c>
      <c r="F14" s="3" t="s">
        <v>52</v>
      </c>
      <c r="G14" s="3" t="s">
        <v>1065</v>
      </c>
      <c r="H14" s="55" t="s">
        <v>643</v>
      </c>
      <c r="I14" s="3" t="s">
        <v>2722</v>
      </c>
      <c r="J14" s="55" t="s">
        <v>2722</v>
      </c>
      <c r="K14" s="9" t="s">
        <v>2639</v>
      </c>
      <c r="L14" s="12" t="s">
        <v>1665</v>
      </c>
      <c r="M14" s="4" t="s">
        <v>1184</v>
      </c>
      <c r="N14" s="4" t="s">
        <v>2780</v>
      </c>
      <c r="O14" s="10" t="s">
        <v>2621</v>
      </c>
      <c r="P14" s="10" t="s">
        <v>2885</v>
      </c>
      <c r="Q14" s="4" t="s">
        <v>1338</v>
      </c>
      <c r="R14" s="6"/>
      <c r="S14" s="4" t="s">
        <v>1339</v>
      </c>
      <c r="T14" s="4" t="s">
        <v>21</v>
      </c>
      <c r="U14" s="10" t="s">
        <v>3128</v>
      </c>
      <c r="V14" s="6"/>
      <c r="W14" s="7" t="s">
        <v>91</v>
      </c>
      <c r="X14" s="3" t="s">
        <v>33</v>
      </c>
      <c r="Y14" s="7" t="s">
        <v>91</v>
      </c>
      <c r="Z14" s="3" t="s">
        <v>90</v>
      </c>
      <c r="AA14" s="7" t="s">
        <v>91</v>
      </c>
      <c r="AB14" s="3" t="s">
        <v>2582</v>
      </c>
      <c r="AC14" s="3" t="s">
        <v>3298</v>
      </c>
      <c r="AD14" s="3" t="s">
        <v>21</v>
      </c>
      <c r="AE14" s="6"/>
      <c r="AF14" s="3" t="s">
        <v>21</v>
      </c>
      <c r="AG14" s="3"/>
      <c r="AH14" s="3" t="s">
        <v>27</v>
      </c>
      <c r="AI14" s="3" t="s">
        <v>28</v>
      </c>
      <c r="AJ14" s="62" t="s">
        <v>3301</v>
      </c>
      <c r="AK14" s="54" t="s">
        <v>3289</v>
      </c>
      <c r="AL14" s="54" t="s">
        <v>3925</v>
      </c>
      <c r="AM14" s="54" t="s">
        <v>3845</v>
      </c>
      <c r="AN14" s="86" t="s">
        <v>3926</v>
      </c>
      <c r="AO14" s="88" t="s">
        <v>3389</v>
      </c>
      <c r="AP14" s="54" t="s">
        <v>2519</v>
      </c>
      <c r="AQ14" s="54" t="s">
        <v>3927</v>
      </c>
      <c r="AR14" s="54" t="s">
        <v>3928</v>
      </c>
      <c r="AS14" s="54" t="s">
        <v>3808</v>
      </c>
      <c r="AT14" s="54" t="s">
        <v>2687</v>
      </c>
      <c r="AU14" s="54" t="s">
        <v>3294</v>
      </c>
      <c r="AV14" s="54" t="s">
        <v>3389</v>
      </c>
      <c r="AW14" s="54"/>
      <c r="AX14" s="55" t="s">
        <v>1133</v>
      </c>
      <c r="AY14" s="93">
        <v>42517</v>
      </c>
      <c r="AZ14" s="93" t="s">
        <v>3929</v>
      </c>
      <c r="BA14" s="55" t="s">
        <v>1133</v>
      </c>
      <c r="BB14" s="109"/>
      <c r="BC14" s="54" t="s">
        <v>3532</v>
      </c>
      <c r="BD14" s="55" t="s">
        <v>32</v>
      </c>
      <c r="BE14" s="54" t="s">
        <v>3930</v>
      </c>
      <c r="BF14" s="86" t="s">
        <v>3931</v>
      </c>
      <c r="BG14" s="89" t="s">
        <v>32</v>
      </c>
      <c r="BH14" s="55" t="s">
        <v>101</v>
      </c>
      <c r="BI14" s="54" t="s">
        <v>3597</v>
      </c>
      <c r="BJ14" s="55" t="s">
        <v>3656</v>
      </c>
      <c r="BK14" s="55" t="s">
        <v>21</v>
      </c>
      <c r="BL14" s="55"/>
      <c r="BM14" s="55"/>
      <c r="BN14" s="55" t="s">
        <v>21</v>
      </c>
      <c r="BO14" s="55"/>
      <c r="BP14" s="55"/>
      <c r="BQ14" s="90"/>
      <c r="BR14" s="200" t="s">
        <v>3389</v>
      </c>
    </row>
    <row r="15" spans="1:70" s="91" customFormat="1" ht="128.44999999999999" customHeight="1" x14ac:dyDescent="0.25">
      <c r="A15" s="60" t="s">
        <v>958</v>
      </c>
      <c r="B15" s="87" t="s">
        <v>79</v>
      </c>
      <c r="C15" s="10" t="s">
        <v>984</v>
      </c>
      <c r="D15" s="10"/>
      <c r="E15" s="10" t="s">
        <v>984</v>
      </c>
      <c r="F15" s="3" t="s">
        <v>19</v>
      </c>
      <c r="G15" s="3" t="s">
        <v>1066</v>
      </c>
      <c r="H15" s="55" t="s">
        <v>80</v>
      </c>
      <c r="I15" s="3" t="s">
        <v>2722</v>
      </c>
      <c r="J15" s="55" t="s">
        <v>2722</v>
      </c>
      <c r="K15" s="4" t="s">
        <v>1364</v>
      </c>
      <c r="L15" s="12" t="s">
        <v>1365</v>
      </c>
      <c r="M15" s="4" t="s">
        <v>1184</v>
      </c>
      <c r="N15" s="4" t="s">
        <v>2780</v>
      </c>
      <c r="O15" s="10" t="s">
        <v>2621</v>
      </c>
      <c r="P15" s="10" t="s">
        <v>2886</v>
      </c>
      <c r="Q15" s="4" t="s">
        <v>1366</v>
      </c>
      <c r="R15" s="6"/>
      <c r="S15" s="4" t="s">
        <v>1367</v>
      </c>
      <c r="T15" s="19" t="s">
        <v>1368</v>
      </c>
      <c r="U15" s="10" t="s">
        <v>3129</v>
      </c>
      <c r="V15" s="6"/>
      <c r="W15" s="7" t="s">
        <v>76</v>
      </c>
      <c r="X15" s="3" t="s">
        <v>33</v>
      </c>
      <c r="Y15" s="7" t="s">
        <v>76</v>
      </c>
      <c r="Z15" s="3" t="s">
        <v>24</v>
      </c>
      <c r="AA15" s="7" t="s">
        <v>76</v>
      </c>
      <c r="AB15" s="3" t="s">
        <v>2582</v>
      </c>
      <c r="AC15" s="3" t="s">
        <v>3298</v>
      </c>
      <c r="AD15" s="7" t="s">
        <v>81</v>
      </c>
      <c r="AE15" s="6"/>
      <c r="AF15" s="3" t="s">
        <v>21</v>
      </c>
      <c r="AG15" s="3"/>
      <c r="AH15" s="3" t="s">
        <v>27</v>
      </c>
      <c r="AI15" s="3" t="s">
        <v>28</v>
      </c>
      <c r="AJ15" s="62" t="s">
        <v>4946</v>
      </c>
      <c r="AK15" s="55" t="s">
        <v>68</v>
      </c>
      <c r="AL15" s="54" t="s">
        <v>3825</v>
      </c>
      <c r="AM15" s="54" t="s">
        <v>3826</v>
      </c>
      <c r="AN15" s="86" t="s">
        <v>3827</v>
      </c>
      <c r="AO15" s="106" t="s">
        <v>3828</v>
      </c>
      <c r="AP15" s="54" t="s">
        <v>3666</v>
      </c>
      <c r="AQ15" s="54" t="s">
        <v>3722</v>
      </c>
      <c r="AR15" s="88" t="s">
        <v>2579</v>
      </c>
      <c r="AS15" s="54" t="s">
        <v>3808</v>
      </c>
      <c r="AT15" s="54" t="s">
        <v>2687</v>
      </c>
      <c r="AU15" s="54" t="s">
        <v>3294</v>
      </c>
      <c r="AV15" s="54" t="s">
        <v>3389</v>
      </c>
      <c r="AW15" s="54"/>
      <c r="AX15" s="55" t="s">
        <v>2520</v>
      </c>
      <c r="AY15" s="93">
        <v>43454</v>
      </c>
      <c r="AZ15" s="54" t="s">
        <v>3294</v>
      </c>
      <c r="BA15" s="55" t="s">
        <v>2521</v>
      </c>
      <c r="BB15" s="109"/>
      <c r="BC15" s="54" t="s">
        <v>3829</v>
      </c>
      <c r="BD15" s="55" t="s">
        <v>32</v>
      </c>
      <c r="BE15" s="54" t="s">
        <v>3830</v>
      </c>
      <c r="BF15" s="86" t="s">
        <v>3831</v>
      </c>
      <c r="BG15" s="89" t="s">
        <v>2471</v>
      </c>
      <c r="BH15" s="55" t="s">
        <v>21</v>
      </c>
      <c r="BI15" s="55"/>
      <c r="BJ15" s="55"/>
      <c r="BK15" s="55" t="s">
        <v>21</v>
      </c>
      <c r="BL15" s="55"/>
      <c r="BM15" s="55"/>
      <c r="BN15" s="55" t="s">
        <v>3773</v>
      </c>
      <c r="BO15" s="54" t="s">
        <v>3774</v>
      </c>
      <c r="BP15" s="55" t="s">
        <v>3832</v>
      </c>
      <c r="BQ15" s="90" t="s">
        <v>3833</v>
      </c>
      <c r="BR15" s="200" t="s">
        <v>3389</v>
      </c>
    </row>
    <row r="16" spans="1:70" s="91" customFormat="1" ht="63" x14ac:dyDescent="0.25">
      <c r="A16" s="60" t="s">
        <v>959</v>
      </c>
      <c r="B16" s="87" t="s">
        <v>541</v>
      </c>
      <c r="C16" s="10" t="s">
        <v>984</v>
      </c>
      <c r="D16" s="10"/>
      <c r="E16" s="10" t="s">
        <v>984</v>
      </c>
      <c r="F16" s="3" t="s">
        <v>52</v>
      </c>
      <c r="G16" s="3" t="s">
        <v>1035</v>
      </c>
      <c r="H16" s="55" t="s">
        <v>542</v>
      </c>
      <c r="I16" s="3" t="s">
        <v>2722</v>
      </c>
      <c r="J16" s="55" t="s">
        <v>2722</v>
      </c>
      <c r="K16" s="4" t="s">
        <v>1555</v>
      </c>
      <c r="L16" s="5" t="s">
        <v>1556</v>
      </c>
      <c r="M16" s="4" t="s">
        <v>1184</v>
      </c>
      <c r="N16" s="4" t="s">
        <v>2780</v>
      </c>
      <c r="O16" s="10" t="s">
        <v>2621</v>
      </c>
      <c r="P16" s="10" t="s">
        <v>2887</v>
      </c>
      <c r="Q16" s="4" t="s">
        <v>1557</v>
      </c>
      <c r="R16" s="6"/>
      <c r="S16" s="4" t="s">
        <v>1558</v>
      </c>
      <c r="T16" s="4" t="s">
        <v>1559</v>
      </c>
      <c r="U16" s="10" t="s">
        <v>3130</v>
      </c>
      <c r="V16" s="6"/>
      <c r="W16" s="7" t="s">
        <v>125</v>
      </c>
      <c r="X16" s="3" t="s">
        <v>33</v>
      </c>
      <c r="Y16" s="7" t="s">
        <v>125</v>
      </c>
      <c r="Z16" s="3" t="s">
        <v>90</v>
      </c>
      <c r="AA16" s="7" t="s">
        <v>125</v>
      </c>
      <c r="AB16" s="3" t="s">
        <v>2582</v>
      </c>
      <c r="AC16" s="3" t="s">
        <v>3298</v>
      </c>
      <c r="AD16" s="3" t="s">
        <v>21</v>
      </c>
      <c r="AE16" s="6"/>
      <c r="AF16" s="3" t="s">
        <v>21</v>
      </c>
      <c r="AG16" s="3"/>
      <c r="AH16" s="3" t="s">
        <v>27</v>
      </c>
      <c r="AI16" s="3" t="s">
        <v>28</v>
      </c>
      <c r="AJ16" s="62" t="s">
        <v>3301</v>
      </c>
      <c r="AK16" s="54" t="s">
        <v>3289</v>
      </c>
      <c r="AL16" s="54" t="s">
        <v>3865</v>
      </c>
      <c r="AM16" s="55" t="s">
        <v>3456</v>
      </c>
      <c r="AN16" s="86" t="s">
        <v>3866</v>
      </c>
      <c r="AO16" s="86" t="s">
        <v>3867</v>
      </c>
      <c r="AP16" s="54" t="s">
        <v>2601</v>
      </c>
      <c r="AQ16" s="54" t="s">
        <v>3869</v>
      </c>
      <c r="AR16" s="86" t="s">
        <v>3868</v>
      </c>
      <c r="AS16" s="54" t="s">
        <v>3808</v>
      </c>
      <c r="AT16" s="54" t="s">
        <v>2687</v>
      </c>
      <c r="AU16" s="54" t="s">
        <v>3294</v>
      </c>
      <c r="AV16" s="54" t="s">
        <v>3389</v>
      </c>
      <c r="AW16" s="54"/>
      <c r="AX16" s="94" t="s">
        <v>2521</v>
      </c>
      <c r="AY16" s="104">
        <v>43454</v>
      </c>
      <c r="AZ16" s="93"/>
      <c r="BA16" s="55"/>
      <c r="BB16" s="109"/>
      <c r="BC16" s="55" t="s">
        <v>2598</v>
      </c>
      <c r="BD16" s="55" t="s">
        <v>32</v>
      </c>
      <c r="BE16" s="54" t="s">
        <v>3398</v>
      </c>
      <c r="BF16" s="54" t="s">
        <v>3870</v>
      </c>
      <c r="BG16" s="89" t="s">
        <v>32</v>
      </c>
      <c r="BH16" s="55" t="s">
        <v>21</v>
      </c>
      <c r="BI16" s="55"/>
      <c r="BJ16" s="55"/>
      <c r="BK16" s="55" t="s">
        <v>21</v>
      </c>
      <c r="BL16" s="55"/>
      <c r="BM16" s="55"/>
      <c r="BN16" s="55" t="s">
        <v>21</v>
      </c>
      <c r="BO16" s="55"/>
      <c r="BP16" s="55"/>
      <c r="BQ16" s="90" t="s">
        <v>3871</v>
      </c>
      <c r="BR16" s="200" t="s">
        <v>3389</v>
      </c>
    </row>
    <row r="17" spans="1:70" s="91" customFormat="1" ht="118.9" customHeight="1" x14ac:dyDescent="0.25">
      <c r="A17" s="60" t="s">
        <v>960</v>
      </c>
      <c r="B17" s="87" t="s">
        <v>292</v>
      </c>
      <c r="C17" s="10" t="s">
        <v>984</v>
      </c>
      <c r="D17" s="10"/>
      <c r="E17" s="10" t="s">
        <v>984</v>
      </c>
      <c r="F17" s="3" t="s">
        <v>19</v>
      </c>
      <c r="G17" s="3" t="s">
        <v>1072</v>
      </c>
      <c r="H17" s="55" t="s">
        <v>293</v>
      </c>
      <c r="I17" s="3" t="s">
        <v>2722</v>
      </c>
      <c r="J17" s="55" t="s">
        <v>2722</v>
      </c>
      <c r="K17" s="9" t="s">
        <v>2641</v>
      </c>
      <c r="L17" s="12" t="s">
        <v>2640</v>
      </c>
      <c r="M17" s="4" t="s">
        <v>1318</v>
      </c>
      <c r="N17" s="4" t="s">
        <v>2780</v>
      </c>
      <c r="O17" s="10" t="s">
        <v>2621</v>
      </c>
      <c r="P17" s="10" t="s">
        <v>2888</v>
      </c>
      <c r="Q17" s="4" t="s">
        <v>1651</v>
      </c>
      <c r="R17" s="6"/>
      <c r="S17" s="4" t="s">
        <v>1652</v>
      </c>
      <c r="T17" s="4" t="s">
        <v>1653</v>
      </c>
      <c r="U17" s="10" t="s">
        <v>3131</v>
      </c>
      <c r="V17" s="6"/>
      <c r="W17" s="7" t="s">
        <v>200</v>
      </c>
      <c r="X17" s="3" t="s">
        <v>33</v>
      </c>
      <c r="Y17" s="7" t="s">
        <v>200</v>
      </c>
      <c r="Z17" s="3" t="s">
        <v>90</v>
      </c>
      <c r="AA17" s="7" t="s">
        <v>200</v>
      </c>
      <c r="AB17" s="3" t="s">
        <v>2582</v>
      </c>
      <c r="AC17" s="3" t="s">
        <v>3298</v>
      </c>
      <c r="AD17" s="7"/>
      <c r="AE17" s="6"/>
      <c r="AF17" s="3" t="s">
        <v>21</v>
      </c>
      <c r="AG17" s="3"/>
      <c r="AH17" s="3" t="s">
        <v>27</v>
      </c>
      <c r="AI17" s="3" t="s">
        <v>28</v>
      </c>
      <c r="AJ17" s="62" t="s">
        <v>3301</v>
      </c>
      <c r="AK17" s="54" t="s">
        <v>3289</v>
      </c>
      <c r="AL17" s="54" t="s">
        <v>3906</v>
      </c>
      <c r="AM17" s="54" t="s">
        <v>3905</v>
      </c>
      <c r="AN17" s="86" t="s">
        <v>3904</v>
      </c>
      <c r="AO17" s="88" t="s">
        <v>3389</v>
      </c>
      <c r="AP17" s="54" t="s">
        <v>3670</v>
      </c>
      <c r="AQ17" s="54" t="s">
        <v>3907</v>
      </c>
      <c r="AR17" s="86" t="s">
        <v>3626</v>
      </c>
      <c r="AS17" s="55"/>
      <c r="AT17" s="55"/>
      <c r="AU17" s="55"/>
      <c r="AV17" s="55"/>
      <c r="AW17" s="55"/>
      <c r="AX17" s="55" t="s">
        <v>1133</v>
      </c>
      <c r="AY17" s="93">
        <v>37770</v>
      </c>
      <c r="AZ17" s="93" t="s">
        <v>3908</v>
      </c>
      <c r="BA17" s="55" t="s">
        <v>1133</v>
      </c>
      <c r="BB17" s="109"/>
      <c r="BC17" s="55" t="s">
        <v>32</v>
      </c>
      <c r="BD17" s="55" t="s">
        <v>32</v>
      </c>
      <c r="BE17" s="55" t="s">
        <v>3357</v>
      </c>
      <c r="BF17" s="88" t="s">
        <v>3845</v>
      </c>
      <c r="BG17" s="89" t="s">
        <v>32</v>
      </c>
      <c r="BH17" s="55" t="s">
        <v>45</v>
      </c>
      <c r="BI17" s="54" t="s">
        <v>3848</v>
      </c>
      <c r="BJ17" s="55" t="s">
        <v>3620</v>
      </c>
      <c r="BK17" s="55" t="s">
        <v>21</v>
      </c>
      <c r="BL17" s="55"/>
      <c r="BM17" s="55"/>
      <c r="BN17" s="55" t="s">
        <v>21</v>
      </c>
      <c r="BO17" s="55"/>
      <c r="BP17" s="55"/>
      <c r="BQ17" s="90" t="s">
        <v>3909</v>
      </c>
      <c r="BR17" s="200" t="s">
        <v>3389</v>
      </c>
    </row>
    <row r="18" spans="1:70" s="91" customFormat="1" ht="78.75" x14ac:dyDescent="0.25">
      <c r="A18" s="60" t="s">
        <v>961</v>
      </c>
      <c r="B18" s="87" t="s">
        <v>197</v>
      </c>
      <c r="C18" s="10" t="s">
        <v>984</v>
      </c>
      <c r="D18" s="10"/>
      <c r="E18" s="10" t="s">
        <v>984</v>
      </c>
      <c r="F18" s="3" t="s">
        <v>19</v>
      </c>
      <c r="G18" s="3" t="s">
        <v>1027</v>
      </c>
      <c r="H18" s="55" t="s">
        <v>572</v>
      </c>
      <c r="I18" s="3" t="s">
        <v>2722</v>
      </c>
      <c r="J18" s="55" t="s">
        <v>2722</v>
      </c>
      <c r="K18" s="9" t="s">
        <v>1712</v>
      </c>
      <c r="L18" s="12" t="s">
        <v>2642</v>
      </c>
      <c r="M18" s="4" t="s">
        <v>1184</v>
      </c>
      <c r="N18" s="4" t="s">
        <v>2780</v>
      </c>
      <c r="O18" s="10" t="s">
        <v>2621</v>
      </c>
      <c r="P18" s="10" t="s">
        <v>2869</v>
      </c>
      <c r="Q18" s="4" t="s">
        <v>1718</v>
      </c>
      <c r="R18" s="6"/>
      <c r="S18" s="4" t="s">
        <v>1719</v>
      </c>
      <c r="T18" s="4" t="s">
        <v>1720</v>
      </c>
      <c r="U18" s="10" t="s">
        <v>3106</v>
      </c>
      <c r="V18" s="6"/>
      <c r="W18" s="7" t="s">
        <v>128</v>
      </c>
      <c r="X18" s="3" t="s">
        <v>33</v>
      </c>
      <c r="Y18" s="7" t="s">
        <v>128</v>
      </c>
      <c r="Z18" s="3" t="s">
        <v>90</v>
      </c>
      <c r="AA18" s="7" t="s">
        <v>128</v>
      </c>
      <c r="AB18" s="3" t="s">
        <v>2582</v>
      </c>
      <c r="AC18" s="3" t="s">
        <v>3298</v>
      </c>
      <c r="AD18" s="3" t="s">
        <v>21</v>
      </c>
      <c r="AE18" s="6"/>
      <c r="AF18" s="3" t="s">
        <v>21</v>
      </c>
      <c r="AG18" s="3"/>
      <c r="AH18" s="3" t="s">
        <v>27</v>
      </c>
      <c r="AI18" s="3" t="s">
        <v>28</v>
      </c>
      <c r="AJ18" s="62" t="s">
        <v>3301</v>
      </c>
      <c r="AK18" s="54" t="s">
        <v>3289</v>
      </c>
      <c r="AL18" s="54" t="s">
        <v>3891</v>
      </c>
      <c r="AM18" s="54" t="s">
        <v>3892</v>
      </c>
      <c r="AN18" s="86" t="s">
        <v>3893</v>
      </c>
      <c r="AO18" s="88" t="s">
        <v>3389</v>
      </c>
      <c r="AP18" s="54" t="s">
        <v>3894</v>
      </c>
      <c r="AQ18" s="54" t="s">
        <v>3895</v>
      </c>
      <c r="AR18" s="86" t="s">
        <v>3896</v>
      </c>
      <c r="AS18" s="54" t="s">
        <v>3897</v>
      </c>
      <c r="AT18" s="54" t="s">
        <v>3898</v>
      </c>
      <c r="AU18" s="54" t="s">
        <v>3899</v>
      </c>
      <c r="AV18" s="55" t="s">
        <v>3389</v>
      </c>
      <c r="AW18" s="55"/>
      <c r="AX18" s="55" t="s">
        <v>1133</v>
      </c>
      <c r="AY18" s="93">
        <v>37190</v>
      </c>
      <c r="AZ18" s="93" t="s">
        <v>3488</v>
      </c>
      <c r="BA18" s="55" t="s">
        <v>1133</v>
      </c>
      <c r="BB18" s="109"/>
      <c r="BC18" s="54" t="s">
        <v>3900</v>
      </c>
      <c r="BD18" s="55" t="s">
        <v>32</v>
      </c>
      <c r="BE18" s="54" t="s">
        <v>3901</v>
      </c>
      <c r="BF18" s="86" t="s">
        <v>3902</v>
      </c>
      <c r="BG18" s="55" t="s">
        <v>32</v>
      </c>
      <c r="BH18" s="95" t="s">
        <v>101</v>
      </c>
      <c r="BI18" s="88"/>
      <c r="BJ18" s="88"/>
      <c r="BK18" s="55" t="s">
        <v>21</v>
      </c>
      <c r="BL18" s="55"/>
      <c r="BM18" s="55"/>
      <c r="BN18" s="55" t="s">
        <v>21</v>
      </c>
      <c r="BO18" s="55"/>
      <c r="BP18" s="55"/>
      <c r="BQ18" s="90" t="s">
        <v>3903</v>
      </c>
      <c r="BR18" s="200" t="s">
        <v>3389</v>
      </c>
    </row>
    <row r="19" spans="1:70" s="91" customFormat="1" ht="109.9" customHeight="1" x14ac:dyDescent="0.25">
      <c r="A19" s="60" t="s">
        <v>962</v>
      </c>
      <c r="B19" s="87" t="s">
        <v>425</v>
      </c>
      <c r="C19" s="10" t="s">
        <v>984</v>
      </c>
      <c r="D19" s="10"/>
      <c r="E19" s="10" t="s">
        <v>984</v>
      </c>
      <c r="F19" s="3" t="s">
        <v>19</v>
      </c>
      <c r="G19" s="3" t="s">
        <v>1032</v>
      </c>
      <c r="H19" s="55" t="s">
        <v>426</v>
      </c>
      <c r="I19" s="3" t="s">
        <v>2722</v>
      </c>
      <c r="J19" s="55" t="s">
        <v>2722</v>
      </c>
      <c r="K19" s="9" t="s">
        <v>2643</v>
      </c>
      <c r="L19" s="12" t="s">
        <v>2644</v>
      </c>
      <c r="M19" s="4" t="s">
        <v>1318</v>
      </c>
      <c r="N19" s="4" t="s">
        <v>2780</v>
      </c>
      <c r="O19" s="10" t="s">
        <v>2621</v>
      </c>
      <c r="P19" s="10" t="s">
        <v>2889</v>
      </c>
      <c r="Q19" s="4" t="s">
        <v>1753</v>
      </c>
      <c r="R19" s="6"/>
      <c r="S19" s="4" t="s">
        <v>1754</v>
      </c>
      <c r="T19" s="4" t="s">
        <v>1755</v>
      </c>
      <c r="U19" s="10" t="s">
        <v>3132</v>
      </c>
      <c r="V19" s="6"/>
      <c r="W19" s="7" t="s">
        <v>41</v>
      </c>
      <c r="X19" s="3" t="s">
        <v>33</v>
      </c>
      <c r="Y19" s="7" t="s">
        <v>41</v>
      </c>
      <c r="Z19" s="3" t="s">
        <v>24</v>
      </c>
      <c r="AA19" s="7" t="s">
        <v>41</v>
      </c>
      <c r="AB19" s="3" t="s">
        <v>2582</v>
      </c>
      <c r="AC19" s="3" t="s">
        <v>3298</v>
      </c>
      <c r="AD19" s="3" t="s">
        <v>21</v>
      </c>
      <c r="AE19" s="6"/>
      <c r="AF19" s="3" t="s">
        <v>21</v>
      </c>
      <c r="AG19" s="3"/>
      <c r="AH19" s="3" t="s">
        <v>27</v>
      </c>
      <c r="AI19" s="3" t="s">
        <v>28</v>
      </c>
      <c r="AJ19" s="62" t="s">
        <v>3301</v>
      </c>
      <c r="AK19" s="54" t="s">
        <v>3289</v>
      </c>
      <c r="AL19" s="54" t="s">
        <v>3936</v>
      </c>
      <c r="AM19" s="54" t="s">
        <v>3834</v>
      </c>
      <c r="AN19" s="86" t="s">
        <v>3937</v>
      </c>
      <c r="AO19" s="88" t="s">
        <v>3389</v>
      </c>
      <c r="AP19" s="54" t="s">
        <v>3483</v>
      </c>
      <c r="AQ19" s="54" t="s">
        <v>3938</v>
      </c>
      <c r="AR19" s="88" t="s">
        <v>2579</v>
      </c>
      <c r="AS19" s="54" t="s">
        <v>3808</v>
      </c>
      <c r="AT19" s="54" t="s">
        <v>2687</v>
      </c>
      <c r="AU19" s="54" t="s">
        <v>3294</v>
      </c>
      <c r="AV19" s="54" t="s">
        <v>3389</v>
      </c>
      <c r="AW19" s="54"/>
      <c r="AX19" s="55" t="s">
        <v>1133</v>
      </c>
      <c r="AY19" s="93">
        <v>37914</v>
      </c>
      <c r="AZ19" s="93" t="s">
        <v>3939</v>
      </c>
      <c r="BA19" s="55" t="s">
        <v>1133</v>
      </c>
      <c r="BB19" s="109"/>
      <c r="BC19" s="55" t="s">
        <v>1011</v>
      </c>
      <c r="BD19" s="55" t="s">
        <v>983</v>
      </c>
      <c r="BE19" s="54" t="s">
        <v>3383</v>
      </c>
      <c r="BF19" s="88" t="s">
        <v>3918</v>
      </c>
      <c r="BG19" s="89" t="s">
        <v>1011</v>
      </c>
      <c r="BH19" s="55" t="s">
        <v>101</v>
      </c>
      <c r="BI19" s="54" t="s">
        <v>3923</v>
      </c>
      <c r="BJ19" s="55" t="s">
        <v>3656</v>
      </c>
      <c r="BK19" s="55" t="s">
        <v>21</v>
      </c>
      <c r="BL19" s="55"/>
      <c r="BM19" s="55"/>
      <c r="BN19" s="55" t="s">
        <v>21</v>
      </c>
      <c r="BO19" s="55"/>
      <c r="BP19" s="55"/>
      <c r="BQ19" s="90" t="s">
        <v>3940</v>
      </c>
      <c r="BR19" s="200" t="s">
        <v>3389</v>
      </c>
    </row>
    <row r="20" spans="1:70" s="91" customFormat="1" ht="88.15" customHeight="1" x14ac:dyDescent="0.25">
      <c r="A20" s="60" t="s">
        <v>963</v>
      </c>
      <c r="B20" s="96" t="s">
        <v>1150</v>
      </c>
      <c r="C20" s="10" t="s">
        <v>984</v>
      </c>
      <c r="D20" s="10"/>
      <c r="E20" s="10" t="s">
        <v>984</v>
      </c>
      <c r="F20" s="10" t="s">
        <v>19</v>
      </c>
      <c r="G20" s="10" t="s">
        <v>1045</v>
      </c>
      <c r="H20" s="86" t="s">
        <v>1151</v>
      </c>
      <c r="I20" s="3" t="s">
        <v>2722</v>
      </c>
      <c r="J20" s="55" t="s">
        <v>2722</v>
      </c>
      <c r="K20" s="10">
        <v>331950060</v>
      </c>
      <c r="L20" s="15">
        <v>42923</v>
      </c>
      <c r="M20" s="10" t="s">
        <v>2442</v>
      </c>
      <c r="N20" s="10" t="s">
        <v>2780</v>
      </c>
      <c r="O20" s="10" t="s">
        <v>2621</v>
      </c>
      <c r="P20" s="10" t="s">
        <v>2890</v>
      </c>
      <c r="Q20" s="10" t="s">
        <v>2443</v>
      </c>
      <c r="R20" s="6"/>
      <c r="S20" s="13" t="s">
        <v>1148</v>
      </c>
      <c r="T20" s="10"/>
      <c r="U20" s="10" t="e">
        <v>#N/A</v>
      </c>
      <c r="V20" s="6"/>
      <c r="W20" s="13" t="s">
        <v>1152</v>
      </c>
      <c r="X20" s="10" t="s">
        <v>33</v>
      </c>
      <c r="Y20" s="13" t="s">
        <v>1152</v>
      </c>
      <c r="Z20" s="3" t="s">
        <v>90</v>
      </c>
      <c r="AA20" s="13" t="s">
        <v>1153</v>
      </c>
      <c r="AB20" s="3" t="s">
        <v>2582</v>
      </c>
      <c r="AC20" s="3" t="s">
        <v>3298</v>
      </c>
      <c r="AD20" s="10"/>
      <c r="AE20" s="6"/>
      <c r="AF20" s="10"/>
      <c r="AG20" s="10"/>
      <c r="AH20" s="16" t="s">
        <v>28</v>
      </c>
      <c r="AI20" s="16" t="s">
        <v>27</v>
      </c>
      <c r="AJ20" s="62" t="s">
        <v>3301</v>
      </c>
      <c r="AK20" s="54" t="s">
        <v>3289</v>
      </c>
      <c r="AL20" s="54" t="s">
        <v>3815</v>
      </c>
      <c r="AM20" s="54" t="s">
        <v>3816</v>
      </c>
      <c r="AN20" s="86" t="s">
        <v>3817</v>
      </c>
      <c r="AO20" s="88" t="s">
        <v>3389</v>
      </c>
      <c r="AP20" s="88" t="s">
        <v>1159</v>
      </c>
      <c r="AQ20" s="86" t="s">
        <v>3818</v>
      </c>
      <c r="AR20" s="54" t="s">
        <v>3816</v>
      </c>
      <c r="AS20" s="55"/>
      <c r="AT20" s="55"/>
      <c r="AU20" s="55"/>
      <c r="AV20" s="55"/>
      <c r="AW20" s="55"/>
      <c r="AX20" s="86" t="s">
        <v>2531</v>
      </c>
      <c r="AY20" s="92" t="s">
        <v>3820</v>
      </c>
      <c r="AZ20" s="92" t="s">
        <v>3819</v>
      </c>
      <c r="BA20" s="86" t="s">
        <v>1133</v>
      </c>
      <c r="BB20" s="111"/>
      <c r="BC20" s="86" t="s">
        <v>3821</v>
      </c>
      <c r="BD20" s="88" t="s">
        <v>32</v>
      </c>
      <c r="BE20" s="99" t="s">
        <v>3822</v>
      </c>
      <c r="BF20" s="86" t="s">
        <v>3823</v>
      </c>
      <c r="BG20" s="88" t="s">
        <v>32</v>
      </c>
      <c r="BH20" s="88"/>
      <c r="BI20" s="88"/>
      <c r="BJ20" s="88"/>
      <c r="BK20" s="88"/>
      <c r="BL20" s="88"/>
      <c r="BM20" s="88"/>
      <c r="BN20" s="88"/>
      <c r="BO20" s="88"/>
      <c r="BP20" s="88"/>
      <c r="BQ20" s="105" t="s">
        <v>3824</v>
      </c>
      <c r="BR20" s="200" t="s">
        <v>3389</v>
      </c>
    </row>
    <row r="21" spans="1:70" s="91" customFormat="1" ht="63" x14ac:dyDescent="0.25">
      <c r="A21" s="60" t="s">
        <v>964</v>
      </c>
      <c r="B21" s="87" t="s">
        <v>590</v>
      </c>
      <c r="C21" s="10" t="s">
        <v>984</v>
      </c>
      <c r="D21" s="10"/>
      <c r="E21" s="10" t="s">
        <v>984</v>
      </c>
      <c r="F21" s="3" t="s">
        <v>19</v>
      </c>
      <c r="G21" s="3" t="s">
        <v>1027</v>
      </c>
      <c r="H21" s="55" t="s">
        <v>591</v>
      </c>
      <c r="I21" s="3" t="s">
        <v>2722</v>
      </c>
      <c r="J21" s="55" t="s">
        <v>2722</v>
      </c>
      <c r="K21" s="4" t="s">
        <v>1779</v>
      </c>
      <c r="L21" s="5" t="s">
        <v>1780</v>
      </c>
      <c r="M21" s="4" t="s">
        <v>1184</v>
      </c>
      <c r="N21" s="4" t="s">
        <v>2780</v>
      </c>
      <c r="O21" s="10" t="s">
        <v>2783</v>
      </c>
      <c r="P21" s="10" t="s">
        <v>2891</v>
      </c>
      <c r="Q21" s="4" t="s">
        <v>1781</v>
      </c>
      <c r="R21" s="6"/>
      <c r="S21" s="4" t="s">
        <v>1782</v>
      </c>
      <c r="T21" s="4" t="s">
        <v>21</v>
      </c>
      <c r="U21" s="10" t="s">
        <v>3133</v>
      </c>
      <c r="V21" s="6"/>
      <c r="W21" s="7" t="s">
        <v>128</v>
      </c>
      <c r="X21" s="3" t="s">
        <v>33</v>
      </c>
      <c r="Y21" s="7" t="s">
        <v>128</v>
      </c>
      <c r="Z21" s="3" t="s">
        <v>90</v>
      </c>
      <c r="AA21" s="7" t="s">
        <v>128</v>
      </c>
      <c r="AB21" s="3" t="s">
        <v>2582</v>
      </c>
      <c r="AC21" s="3" t="s">
        <v>3298</v>
      </c>
      <c r="AD21" s="3" t="s">
        <v>21</v>
      </c>
      <c r="AE21" s="6"/>
      <c r="AF21" s="3" t="s">
        <v>21</v>
      </c>
      <c r="AG21" s="3"/>
      <c r="AH21" s="3" t="s">
        <v>27</v>
      </c>
      <c r="AI21" s="3" t="s">
        <v>28</v>
      </c>
      <c r="AJ21" s="62" t="s">
        <v>3301</v>
      </c>
      <c r="AK21" s="54" t="s">
        <v>3289</v>
      </c>
      <c r="AL21" s="54" t="s">
        <v>3815</v>
      </c>
      <c r="AM21" s="54" t="s">
        <v>3843</v>
      </c>
      <c r="AN21" s="86" t="s">
        <v>3854</v>
      </c>
      <c r="AO21" s="88" t="s">
        <v>3389</v>
      </c>
      <c r="AP21" s="54" t="s">
        <v>2609</v>
      </c>
      <c r="AQ21" s="54" t="s">
        <v>3718</v>
      </c>
      <c r="AR21" s="88" t="s">
        <v>2579</v>
      </c>
      <c r="AS21" s="54" t="s">
        <v>3808</v>
      </c>
      <c r="AT21" s="54" t="s">
        <v>2687</v>
      </c>
      <c r="AU21" s="54" t="s">
        <v>3294</v>
      </c>
      <c r="AV21" s="54" t="s">
        <v>3389</v>
      </c>
      <c r="AW21" s="54"/>
      <c r="AX21" s="55" t="s">
        <v>2520</v>
      </c>
      <c r="AY21" s="93">
        <v>43454</v>
      </c>
      <c r="AZ21" s="54" t="s">
        <v>3294</v>
      </c>
      <c r="BA21" s="55" t="s">
        <v>2521</v>
      </c>
      <c r="BB21" s="109"/>
      <c r="BC21" s="55" t="s">
        <v>32</v>
      </c>
      <c r="BD21" s="55" t="s">
        <v>32</v>
      </c>
      <c r="BE21" s="55" t="s">
        <v>783</v>
      </c>
      <c r="BF21" s="88" t="s">
        <v>3845</v>
      </c>
      <c r="BG21" s="89" t="s">
        <v>32</v>
      </c>
      <c r="BH21" s="55" t="s">
        <v>21</v>
      </c>
      <c r="BI21" s="55"/>
      <c r="BJ21" s="55"/>
      <c r="BK21" s="55" t="s">
        <v>21</v>
      </c>
      <c r="BL21" s="55"/>
      <c r="BM21" s="55"/>
      <c r="BN21" s="55" t="s">
        <v>21</v>
      </c>
      <c r="BO21" s="55"/>
      <c r="BP21" s="55"/>
      <c r="BQ21" s="90" t="s">
        <v>3855</v>
      </c>
      <c r="BR21" s="200" t="s">
        <v>3389</v>
      </c>
    </row>
    <row r="22" spans="1:70" s="91" customFormat="1" ht="63" x14ac:dyDescent="0.25">
      <c r="A22" s="60" t="s">
        <v>965</v>
      </c>
      <c r="B22" s="87" t="s">
        <v>406</v>
      </c>
      <c r="C22" s="10" t="s">
        <v>984</v>
      </c>
      <c r="D22" s="10"/>
      <c r="E22" s="10" t="s">
        <v>984</v>
      </c>
      <c r="F22" s="3" t="s">
        <v>19</v>
      </c>
      <c r="G22" s="3" t="s">
        <v>1070</v>
      </c>
      <c r="H22" s="55" t="s">
        <v>407</v>
      </c>
      <c r="I22" s="3" t="s">
        <v>2722</v>
      </c>
      <c r="J22" s="55" t="s">
        <v>2722</v>
      </c>
      <c r="K22" s="4" t="s">
        <v>1796</v>
      </c>
      <c r="L22" s="12" t="s">
        <v>2647</v>
      </c>
      <c r="M22" s="4" t="s">
        <v>1170</v>
      </c>
      <c r="N22" s="4" t="s">
        <v>2780</v>
      </c>
      <c r="O22" s="10" t="s">
        <v>2621</v>
      </c>
      <c r="P22" s="10" t="s">
        <v>2892</v>
      </c>
      <c r="Q22" s="4" t="s">
        <v>1797</v>
      </c>
      <c r="R22" s="6"/>
      <c r="S22" s="4" t="s">
        <v>1798</v>
      </c>
      <c r="T22" s="4" t="s">
        <v>21</v>
      </c>
      <c r="U22" s="10" t="s">
        <v>3134</v>
      </c>
      <c r="V22" s="6"/>
      <c r="W22" s="7" t="s">
        <v>64</v>
      </c>
      <c r="X22" s="3" t="s">
        <v>33</v>
      </c>
      <c r="Y22" s="7" t="s">
        <v>64</v>
      </c>
      <c r="Z22" s="3" t="s">
        <v>24</v>
      </c>
      <c r="AA22" s="7" t="s">
        <v>64</v>
      </c>
      <c r="AB22" s="3" t="s">
        <v>2582</v>
      </c>
      <c r="AC22" s="3" t="s">
        <v>3298</v>
      </c>
      <c r="AD22" s="3" t="s">
        <v>21</v>
      </c>
      <c r="AE22" s="6"/>
      <c r="AF22" s="3" t="s">
        <v>21</v>
      </c>
      <c r="AG22" s="3"/>
      <c r="AH22" s="3" t="s">
        <v>27</v>
      </c>
      <c r="AI22" s="3" t="s">
        <v>28</v>
      </c>
      <c r="AJ22" s="62" t="s">
        <v>4946</v>
      </c>
      <c r="AK22" s="55" t="s">
        <v>68</v>
      </c>
      <c r="AL22" s="55" t="s">
        <v>397</v>
      </c>
      <c r="AM22" s="55" t="s">
        <v>3816</v>
      </c>
      <c r="AN22" s="86" t="s">
        <v>3947</v>
      </c>
      <c r="AO22" s="88" t="s">
        <v>3389</v>
      </c>
      <c r="AP22" s="54" t="s">
        <v>3948</v>
      </c>
      <c r="AQ22" s="54" t="s">
        <v>3738</v>
      </c>
      <c r="AR22" s="86" t="s">
        <v>3949</v>
      </c>
      <c r="AS22" s="54" t="s">
        <v>3808</v>
      </c>
      <c r="AT22" s="54" t="s">
        <v>2687</v>
      </c>
      <c r="AU22" s="54" t="s">
        <v>3294</v>
      </c>
      <c r="AV22" s="54" t="s">
        <v>3389</v>
      </c>
      <c r="AW22" s="54"/>
      <c r="AX22" s="94" t="s">
        <v>2521</v>
      </c>
      <c r="AY22" s="104">
        <v>43454</v>
      </c>
      <c r="AZ22" s="93"/>
      <c r="BA22" s="55"/>
      <c r="BB22" s="109"/>
      <c r="BC22" s="55" t="s">
        <v>1011</v>
      </c>
      <c r="BD22" s="55" t="s">
        <v>983</v>
      </c>
      <c r="BE22" s="54" t="s">
        <v>3388</v>
      </c>
      <c r="BF22" s="88" t="s">
        <v>3950</v>
      </c>
      <c r="BG22" s="89" t="s">
        <v>1011</v>
      </c>
      <c r="BH22" s="94" t="s">
        <v>101</v>
      </c>
      <c r="BI22" s="55"/>
      <c r="BJ22" s="55"/>
      <c r="BK22" s="55" t="s">
        <v>21</v>
      </c>
      <c r="BL22" s="55"/>
      <c r="BM22" s="55"/>
      <c r="BN22" s="55" t="s">
        <v>21</v>
      </c>
      <c r="BO22" s="55"/>
      <c r="BP22" s="55"/>
      <c r="BQ22" s="90" t="s">
        <v>3951</v>
      </c>
      <c r="BR22" s="200" t="s">
        <v>3389</v>
      </c>
    </row>
    <row r="23" spans="1:70" s="91" customFormat="1" ht="78.75" x14ac:dyDescent="0.25">
      <c r="A23" s="60" t="s">
        <v>966</v>
      </c>
      <c r="B23" s="87" t="s">
        <v>610</v>
      </c>
      <c r="C23" s="10" t="s">
        <v>984</v>
      </c>
      <c r="D23" s="10"/>
      <c r="E23" s="10" t="s">
        <v>984</v>
      </c>
      <c r="F23" s="3" t="s">
        <v>19</v>
      </c>
      <c r="G23" s="3" t="s">
        <v>1076</v>
      </c>
      <c r="H23" s="55" t="s">
        <v>611</v>
      </c>
      <c r="I23" s="3" t="s">
        <v>2722</v>
      </c>
      <c r="J23" s="55" t="s">
        <v>2722</v>
      </c>
      <c r="K23" s="9" t="s">
        <v>2645</v>
      </c>
      <c r="L23" s="12" t="s">
        <v>301</v>
      </c>
      <c r="M23" s="4" t="s">
        <v>1170</v>
      </c>
      <c r="N23" s="4" t="s">
        <v>2780</v>
      </c>
      <c r="O23" s="10" t="s">
        <v>2621</v>
      </c>
      <c r="P23" s="10" t="s">
        <v>2893</v>
      </c>
      <c r="Q23" s="4" t="s">
        <v>1800</v>
      </c>
      <c r="R23" s="6"/>
      <c r="S23" s="4" t="s">
        <v>1801</v>
      </c>
      <c r="T23" s="4" t="s">
        <v>21</v>
      </c>
      <c r="U23" s="10" t="s">
        <v>3135</v>
      </c>
      <c r="V23" s="6"/>
      <c r="W23" s="7" t="s">
        <v>136</v>
      </c>
      <c r="X23" s="3" t="s">
        <v>33</v>
      </c>
      <c r="Y23" s="7" t="s">
        <v>136</v>
      </c>
      <c r="Z23" s="3" t="s">
        <v>90</v>
      </c>
      <c r="AA23" s="7" t="s">
        <v>612</v>
      </c>
      <c r="AB23" s="3" t="s">
        <v>2582</v>
      </c>
      <c r="AC23" s="3" t="s">
        <v>3298</v>
      </c>
      <c r="AD23" s="3" t="s">
        <v>21</v>
      </c>
      <c r="AE23" s="6"/>
      <c r="AF23" s="3" t="s">
        <v>21</v>
      </c>
      <c r="AG23" s="3"/>
      <c r="AH23" s="3" t="s">
        <v>27</v>
      </c>
      <c r="AI23" s="3" t="s">
        <v>28</v>
      </c>
      <c r="AJ23" s="62" t="s">
        <v>4946</v>
      </c>
      <c r="AK23" s="55" t="s">
        <v>68</v>
      </c>
      <c r="AL23" s="55" t="s">
        <v>397</v>
      </c>
      <c r="AM23" s="55" t="s">
        <v>3816</v>
      </c>
      <c r="AN23" s="86" t="s">
        <v>300</v>
      </c>
      <c r="AO23" s="88" t="s">
        <v>3389</v>
      </c>
      <c r="AP23" s="54" t="s">
        <v>3952</v>
      </c>
      <c r="AQ23" s="54" t="s">
        <v>3953</v>
      </c>
      <c r="AR23" s="86" t="s">
        <v>3954</v>
      </c>
      <c r="AS23" s="54" t="s">
        <v>3808</v>
      </c>
      <c r="AT23" s="54" t="s">
        <v>2687</v>
      </c>
      <c r="AU23" s="54" t="s">
        <v>3294</v>
      </c>
      <c r="AV23" s="54" t="s">
        <v>3389</v>
      </c>
      <c r="AW23" s="54"/>
      <c r="AX23" s="55" t="s">
        <v>2520</v>
      </c>
      <c r="AY23" s="93">
        <v>43454</v>
      </c>
      <c r="AZ23" s="54" t="s">
        <v>3294</v>
      </c>
      <c r="BA23" s="55" t="s">
        <v>2521</v>
      </c>
      <c r="BB23" s="109"/>
      <c r="BC23" s="55" t="s">
        <v>1011</v>
      </c>
      <c r="BD23" s="55" t="s">
        <v>983</v>
      </c>
      <c r="BE23" s="55" t="s">
        <v>3350</v>
      </c>
      <c r="BF23" s="54" t="s">
        <v>3294</v>
      </c>
      <c r="BG23" s="55" t="s">
        <v>1011</v>
      </c>
      <c r="BH23" s="55" t="s">
        <v>21</v>
      </c>
      <c r="BI23" s="55"/>
      <c r="BJ23" s="55"/>
      <c r="BK23" s="55" t="s">
        <v>21</v>
      </c>
      <c r="BL23" s="55"/>
      <c r="BM23" s="55"/>
      <c r="BN23" s="55" t="s">
        <v>21</v>
      </c>
      <c r="BO23" s="55"/>
      <c r="BP23" s="55"/>
      <c r="BQ23" s="90"/>
      <c r="BR23" s="200" t="s">
        <v>3389</v>
      </c>
    </row>
    <row r="24" spans="1:70" s="91" customFormat="1" ht="78.75" x14ac:dyDescent="0.25">
      <c r="A24" s="60" t="s">
        <v>967</v>
      </c>
      <c r="B24" s="87" t="s">
        <v>553</v>
      </c>
      <c r="C24" s="10" t="s">
        <v>984</v>
      </c>
      <c r="D24" s="10"/>
      <c r="E24" s="10" t="s">
        <v>984</v>
      </c>
      <c r="F24" s="3" t="s">
        <v>19</v>
      </c>
      <c r="G24" s="3" t="s">
        <v>1043</v>
      </c>
      <c r="H24" s="55" t="s">
        <v>404</v>
      </c>
      <c r="I24" s="3" t="s">
        <v>2722</v>
      </c>
      <c r="J24" s="55" t="s">
        <v>2722</v>
      </c>
      <c r="K24" s="4" t="s">
        <v>1951</v>
      </c>
      <c r="L24" s="5" t="s">
        <v>1952</v>
      </c>
      <c r="M24" s="4" t="s">
        <v>1184</v>
      </c>
      <c r="N24" s="4" t="s">
        <v>2780</v>
      </c>
      <c r="O24" s="10" t="s">
        <v>2782</v>
      </c>
      <c r="P24" s="10" t="s">
        <v>2894</v>
      </c>
      <c r="Q24" s="4" t="s">
        <v>1953</v>
      </c>
      <c r="R24" s="6"/>
      <c r="S24" s="4" t="s">
        <v>1954</v>
      </c>
      <c r="T24" s="4" t="s">
        <v>1955</v>
      </c>
      <c r="U24" s="10" t="s">
        <v>3136</v>
      </c>
      <c r="V24" s="6"/>
      <c r="W24" s="7" t="s">
        <v>128</v>
      </c>
      <c r="X24" s="3" t="s">
        <v>33</v>
      </c>
      <c r="Y24" s="7" t="s">
        <v>128</v>
      </c>
      <c r="Z24" s="3" t="s">
        <v>90</v>
      </c>
      <c r="AA24" s="7" t="s">
        <v>128</v>
      </c>
      <c r="AB24" s="3" t="s">
        <v>2582</v>
      </c>
      <c r="AC24" s="3" t="s">
        <v>3298</v>
      </c>
      <c r="AD24" s="3" t="s">
        <v>21</v>
      </c>
      <c r="AE24" s="6"/>
      <c r="AF24" s="3" t="s">
        <v>21</v>
      </c>
      <c r="AG24" s="3"/>
      <c r="AH24" s="3" t="s">
        <v>27</v>
      </c>
      <c r="AI24" s="3" t="s">
        <v>28</v>
      </c>
      <c r="AJ24" s="62" t="s">
        <v>4946</v>
      </c>
      <c r="AK24" s="55" t="s">
        <v>68</v>
      </c>
      <c r="AL24" s="55" t="s">
        <v>397</v>
      </c>
      <c r="AM24" s="55" t="s">
        <v>3816</v>
      </c>
      <c r="AN24" s="86" t="s">
        <v>3856</v>
      </c>
      <c r="AO24" s="88" t="s">
        <v>3389</v>
      </c>
      <c r="AP24" s="54" t="s">
        <v>2597</v>
      </c>
      <c r="AQ24" s="54" t="s">
        <v>3856</v>
      </c>
      <c r="AR24" s="88" t="s">
        <v>2579</v>
      </c>
      <c r="AS24" s="54" t="s">
        <v>3808</v>
      </c>
      <c r="AT24" s="54" t="s">
        <v>2687</v>
      </c>
      <c r="AU24" s="54" t="s">
        <v>3294</v>
      </c>
      <c r="AV24" s="54" t="s">
        <v>3389</v>
      </c>
      <c r="AW24" s="54"/>
      <c r="AX24" s="55" t="s">
        <v>2520</v>
      </c>
      <c r="AY24" s="93">
        <v>43454</v>
      </c>
      <c r="AZ24" s="54" t="s">
        <v>3294</v>
      </c>
      <c r="BA24" s="55" t="s">
        <v>2521</v>
      </c>
      <c r="BB24" s="109"/>
      <c r="BC24" s="55" t="s">
        <v>1011</v>
      </c>
      <c r="BD24" s="55" t="s">
        <v>983</v>
      </c>
      <c r="BE24" s="55" t="s">
        <v>3360</v>
      </c>
      <c r="BF24" s="88" t="s">
        <v>3857</v>
      </c>
      <c r="BG24" s="89" t="s">
        <v>1011</v>
      </c>
      <c r="BH24" s="55" t="s">
        <v>21</v>
      </c>
      <c r="BI24" s="55"/>
      <c r="BJ24" s="55"/>
      <c r="BK24" s="55" t="s">
        <v>21</v>
      </c>
      <c r="BL24" s="55"/>
      <c r="BM24" s="55"/>
      <c r="BN24" s="55" t="s">
        <v>21</v>
      </c>
      <c r="BO24" s="55"/>
      <c r="BP24" s="55"/>
      <c r="BQ24" s="90" t="s">
        <v>3466</v>
      </c>
      <c r="BR24" s="200" t="s">
        <v>3389</v>
      </c>
    </row>
    <row r="25" spans="1:70" s="91" customFormat="1" ht="63" x14ac:dyDescent="0.25">
      <c r="A25" s="60" t="s">
        <v>968</v>
      </c>
      <c r="B25" s="87" t="s">
        <v>419</v>
      </c>
      <c r="C25" s="10" t="s">
        <v>984</v>
      </c>
      <c r="D25" s="10"/>
      <c r="E25" s="10" t="s">
        <v>984</v>
      </c>
      <c r="F25" s="3" t="s">
        <v>52</v>
      </c>
      <c r="G25" s="3" t="s">
        <v>1041</v>
      </c>
      <c r="H25" s="55" t="s">
        <v>420</v>
      </c>
      <c r="I25" s="3" t="s">
        <v>2722</v>
      </c>
      <c r="J25" s="55" t="s">
        <v>2722</v>
      </c>
      <c r="K25" s="4" t="s">
        <v>2137</v>
      </c>
      <c r="L25" s="5" t="s">
        <v>2138</v>
      </c>
      <c r="M25" s="4" t="s">
        <v>1184</v>
      </c>
      <c r="N25" s="4" t="s">
        <v>2780</v>
      </c>
      <c r="O25" s="10" t="s">
        <v>2621</v>
      </c>
      <c r="P25" s="10" t="s">
        <v>1041</v>
      </c>
      <c r="Q25" s="4" t="s">
        <v>2139</v>
      </c>
      <c r="R25" s="6"/>
      <c r="S25" s="4" t="s">
        <v>2140</v>
      </c>
      <c r="T25" s="4" t="s">
        <v>2141</v>
      </c>
      <c r="U25" s="10" t="s">
        <v>3137</v>
      </c>
      <c r="V25" s="6"/>
      <c r="W25" s="7" t="s">
        <v>220</v>
      </c>
      <c r="X25" s="3" t="s">
        <v>33</v>
      </c>
      <c r="Y25" s="7" t="s">
        <v>421</v>
      </c>
      <c r="Z25" s="3" t="s">
        <v>24</v>
      </c>
      <c r="AA25" s="7" t="s">
        <v>220</v>
      </c>
      <c r="AB25" s="3" t="s">
        <v>2582</v>
      </c>
      <c r="AC25" s="3" t="s">
        <v>3298</v>
      </c>
      <c r="AD25" s="3" t="s">
        <v>21</v>
      </c>
      <c r="AE25" s="6"/>
      <c r="AF25" s="3" t="s">
        <v>21</v>
      </c>
      <c r="AG25" s="3"/>
      <c r="AH25" s="3" t="s">
        <v>27</v>
      </c>
      <c r="AI25" s="3" t="s">
        <v>28</v>
      </c>
      <c r="AJ25" s="62" t="s">
        <v>4946</v>
      </c>
      <c r="AK25" s="55" t="s">
        <v>68</v>
      </c>
      <c r="AL25" s="55" t="s">
        <v>422</v>
      </c>
      <c r="AM25" s="55" t="s">
        <v>3816</v>
      </c>
      <c r="AN25" s="86" t="s">
        <v>3657</v>
      </c>
      <c r="AO25" s="88"/>
      <c r="AP25" s="54" t="s">
        <v>2597</v>
      </c>
      <c r="AQ25" s="54" t="s">
        <v>3657</v>
      </c>
      <c r="AR25" s="88" t="s">
        <v>2579</v>
      </c>
      <c r="AS25" s="54" t="s">
        <v>3808</v>
      </c>
      <c r="AT25" s="54" t="s">
        <v>2687</v>
      </c>
      <c r="AU25" s="54" t="s">
        <v>3294</v>
      </c>
      <c r="AV25" s="54" t="s">
        <v>3389</v>
      </c>
      <c r="AW25" s="54"/>
      <c r="AX25" s="55" t="s">
        <v>2520</v>
      </c>
      <c r="AY25" s="92" t="s">
        <v>3328</v>
      </c>
      <c r="AZ25" s="54" t="s">
        <v>3294</v>
      </c>
      <c r="BA25" s="55" t="s">
        <v>2521</v>
      </c>
      <c r="BB25" s="109"/>
      <c r="BC25" s="55" t="s">
        <v>1011</v>
      </c>
      <c r="BD25" s="55" t="s">
        <v>983</v>
      </c>
      <c r="BE25" s="55" t="s">
        <v>3361</v>
      </c>
      <c r="BF25" s="88" t="s">
        <v>3841</v>
      </c>
      <c r="BG25" s="89" t="s">
        <v>1011</v>
      </c>
      <c r="BH25" s="55" t="s">
        <v>21</v>
      </c>
      <c r="BI25" s="55"/>
      <c r="BJ25" s="55"/>
      <c r="BK25" s="55" t="s">
        <v>21</v>
      </c>
      <c r="BL25" s="55"/>
      <c r="BM25" s="55"/>
      <c r="BN25" s="55" t="s">
        <v>21</v>
      </c>
      <c r="BO25" s="55"/>
      <c r="BP25" s="55"/>
      <c r="BQ25" s="90" t="s">
        <v>3842</v>
      </c>
      <c r="BR25" s="200" t="s">
        <v>3389</v>
      </c>
    </row>
    <row r="26" spans="1:70" s="91" customFormat="1" ht="78.599999999999994" customHeight="1" x14ac:dyDescent="0.25">
      <c r="A26" s="60" t="s">
        <v>969</v>
      </c>
      <c r="B26" s="87" t="s">
        <v>376</v>
      </c>
      <c r="C26" s="10" t="s">
        <v>984</v>
      </c>
      <c r="D26" s="10"/>
      <c r="E26" s="10" t="s">
        <v>984</v>
      </c>
      <c r="F26" s="3" t="s">
        <v>19</v>
      </c>
      <c r="G26" s="3" t="s">
        <v>1027</v>
      </c>
      <c r="H26" s="55" t="s">
        <v>377</v>
      </c>
      <c r="I26" s="3" t="s">
        <v>2722</v>
      </c>
      <c r="J26" s="55" t="s">
        <v>2722</v>
      </c>
      <c r="K26" s="4" t="s">
        <v>2147</v>
      </c>
      <c r="L26" s="5" t="s">
        <v>2148</v>
      </c>
      <c r="M26" s="4" t="s">
        <v>1184</v>
      </c>
      <c r="N26" s="4" t="s">
        <v>2780</v>
      </c>
      <c r="O26" s="10" t="s">
        <v>2621</v>
      </c>
      <c r="P26" s="10" t="s">
        <v>2895</v>
      </c>
      <c r="Q26" s="4" t="s">
        <v>2149</v>
      </c>
      <c r="R26" s="6"/>
      <c r="S26" s="4" t="s">
        <v>2150</v>
      </c>
      <c r="T26" s="4" t="s">
        <v>2151</v>
      </c>
      <c r="U26" s="10" t="s">
        <v>3138</v>
      </c>
      <c r="V26" s="6"/>
      <c r="W26" s="7" t="s">
        <v>76</v>
      </c>
      <c r="X26" s="3" t="s">
        <v>33</v>
      </c>
      <c r="Y26" s="7" t="s">
        <v>76</v>
      </c>
      <c r="Z26" s="3" t="s">
        <v>24</v>
      </c>
      <c r="AA26" s="7" t="s">
        <v>76</v>
      </c>
      <c r="AB26" s="3" t="s">
        <v>2582</v>
      </c>
      <c r="AC26" s="3" t="s">
        <v>3298</v>
      </c>
      <c r="AD26" s="3" t="s">
        <v>21</v>
      </c>
      <c r="AE26" s="6"/>
      <c r="AF26" s="3" t="s">
        <v>21</v>
      </c>
      <c r="AG26" s="3"/>
      <c r="AH26" s="3" t="s">
        <v>27</v>
      </c>
      <c r="AI26" s="3" t="s">
        <v>28</v>
      </c>
      <c r="AJ26" s="62" t="s">
        <v>4946</v>
      </c>
      <c r="AK26" s="55" t="s">
        <v>68</v>
      </c>
      <c r="AL26" s="55" t="s">
        <v>82</v>
      </c>
      <c r="AM26" s="55" t="s">
        <v>3816</v>
      </c>
      <c r="AN26" s="86" t="s">
        <v>3722</v>
      </c>
      <c r="AO26" s="88" t="s">
        <v>3389</v>
      </c>
      <c r="AP26" s="54" t="s">
        <v>3666</v>
      </c>
      <c r="AQ26" s="54" t="s">
        <v>3722</v>
      </c>
      <c r="AR26" s="88" t="s">
        <v>2579</v>
      </c>
      <c r="AS26" s="54" t="s">
        <v>3808</v>
      </c>
      <c r="AT26" s="54" t="s">
        <v>2687</v>
      </c>
      <c r="AU26" s="54" t="s">
        <v>3294</v>
      </c>
      <c r="AV26" s="54" t="s">
        <v>3389</v>
      </c>
      <c r="AW26" s="54"/>
      <c r="AX26" s="55" t="s">
        <v>2520</v>
      </c>
      <c r="AY26" s="92" t="s">
        <v>3328</v>
      </c>
      <c r="AZ26" s="54" t="s">
        <v>3294</v>
      </c>
      <c r="BA26" s="55" t="s">
        <v>2521</v>
      </c>
      <c r="BB26" s="109"/>
      <c r="BC26" s="55" t="s">
        <v>1011</v>
      </c>
      <c r="BD26" s="55" t="s">
        <v>983</v>
      </c>
      <c r="BE26" s="55" t="s">
        <v>3360</v>
      </c>
      <c r="BF26" s="88" t="s">
        <v>3922</v>
      </c>
      <c r="BG26" s="89" t="s">
        <v>1011</v>
      </c>
      <c r="BH26" s="55" t="s">
        <v>101</v>
      </c>
      <c r="BI26" s="54" t="s">
        <v>3923</v>
      </c>
      <c r="BJ26" s="55" t="s">
        <v>3656</v>
      </c>
      <c r="BK26" s="55" t="s">
        <v>21</v>
      </c>
      <c r="BL26" s="55"/>
      <c r="BM26" s="55"/>
      <c r="BN26" s="55" t="s">
        <v>21</v>
      </c>
      <c r="BO26" s="55"/>
      <c r="BP26" s="55"/>
      <c r="BQ26" s="90" t="s">
        <v>3924</v>
      </c>
      <c r="BR26" s="200" t="s">
        <v>3389</v>
      </c>
    </row>
    <row r="27" spans="1:70" s="91" customFormat="1" ht="75.599999999999994" customHeight="1" x14ac:dyDescent="0.25">
      <c r="A27" s="60" t="s">
        <v>970</v>
      </c>
      <c r="B27" s="87" t="s">
        <v>671</v>
      </c>
      <c r="C27" s="10" t="s">
        <v>984</v>
      </c>
      <c r="D27" s="10"/>
      <c r="E27" s="10" t="s">
        <v>984</v>
      </c>
      <c r="F27" s="3" t="s">
        <v>19</v>
      </c>
      <c r="G27" s="3" t="s">
        <v>1070</v>
      </c>
      <c r="H27" s="55" t="s">
        <v>672</v>
      </c>
      <c r="I27" s="3" t="s">
        <v>2722</v>
      </c>
      <c r="J27" s="55" t="s">
        <v>2722</v>
      </c>
      <c r="K27" s="4" t="s">
        <v>2206</v>
      </c>
      <c r="L27" s="12" t="s">
        <v>2649</v>
      </c>
      <c r="M27" s="4" t="s">
        <v>1170</v>
      </c>
      <c r="N27" s="4" t="s">
        <v>2780</v>
      </c>
      <c r="O27" s="10" t="s">
        <v>2621</v>
      </c>
      <c r="P27" s="10" t="s">
        <v>1100</v>
      </c>
      <c r="Q27" s="4" t="s">
        <v>2207</v>
      </c>
      <c r="R27" s="6"/>
      <c r="S27" s="4" t="s">
        <v>2208</v>
      </c>
      <c r="T27" s="4" t="s">
        <v>2209</v>
      </c>
      <c r="U27" s="10" t="s">
        <v>3139</v>
      </c>
      <c r="V27" s="6"/>
      <c r="W27" s="7" t="s">
        <v>529</v>
      </c>
      <c r="X27" s="3" t="s">
        <v>33</v>
      </c>
      <c r="Y27" s="7" t="s">
        <v>104</v>
      </c>
      <c r="Z27" s="3" t="s">
        <v>90</v>
      </c>
      <c r="AA27" s="7" t="s">
        <v>104</v>
      </c>
      <c r="AB27" s="3" t="s">
        <v>2582</v>
      </c>
      <c r="AC27" s="3" t="s">
        <v>3298</v>
      </c>
      <c r="AD27" s="3" t="s">
        <v>21</v>
      </c>
      <c r="AE27" s="6"/>
      <c r="AF27" s="3" t="s">
        <v>21</v>
      </c>
      <c r="AG27" s="3"/>
      <c r="AH27" s="3" t="s">
        <v>27</v>
      </c>
      <c r="AI27" s="3" t="s">
        <v>28</v>
      </c>
      <c r="AJ27" s="62" t="s">
        <v>4946</v>
      </c>
      <c r="AK27" s="55" t="s">
        <v>68</v>
      </c>
      <c r="AL27" s="55" t="s">
        <v>673</v>
      </c>
      <c r="AM27" s="55" t="s">
        <v>3456</v>
      </c>
      <c r="AN27" s="86" t="s">
        <v>3850</v>
      </c>
      <c r="AO27" s="88" t="s">
        <v>3389</v>
      </c>
      <c r="AP27" s="55" t="s">
        <v>2602</v>
      </c>
      <c r="AQ27" s="54" t="s">
        <v>3851</v>
      </c>
      <c r="AR27" s="88" t="s">
        <v>3495</v>
      </c>
      <c r="AS27" s="55"/>
      <c r="AT27" s="55"/>
      <c r="AU27" s="55"/>
      <c r="AV27" s="55"/>
      <c r="AW27" s="55"/>
      <c r="AX27" s="55" t="s">
        <v>2520</v>
      </c>
      <c r="AY27" s="93">
        <v>43454</v>
      </c>
      <c r="AZ27" s="54" t="s">
        <v>3294</v>
      </c>
      <c r="BA27" s="55" t="s">
        <v>2521</v>
      </c>
      <c r="BB27" s="109"/>
      <c r="BC27" s="55" t="s">
        <v>2765</v>
      </c>
      <c r="BD27" s="55" t="s">
        <v>983</v>
      </c>
      <c r="BE27" s="54" t="s">
        <v>3362</v>
      </c>
      <c r="BF27" s="88" t="s">
        <v>3852</v>
      </c>
      <c r="BG27" s="55" t="s">
        <v>983</v>
      </c>
      <c r="BH27" s="94" t="s">
        <v>101</v>
      </c>
      <c r="BI27" s="55"/>
      <c r="BJ27" s="55"/>
      <c r="BK27" s="55" t="s">
        <v>21</v>
      </c>
      <c r="BL27" s="55"/>
      <c r="BM27" s="55"/>
      <c r="BN27" s="55" t="s">
        <v>21</v>
      </c>
      <c r="BO27" s="55"/>
      <c r="BP27" s="55"/>
      <c r="BQ27" s="90" t="s">
        <v>3853</v>
      </c>
      <c r="BR27" s="200" t="s">
        <v>3389</v>
      </c>
    </row>
    <row r="28" spans="1:70" s="91" customFormat="1" ht="70.900000000000006" customHeight="1" x14ac:dyDescent="0.25">
      <c r="A28" s="60" t="s">
        <v>971</v>
      </c>
      <c r="B28" s="87" t="s">
        <v>527</v>
      </c>
      <c r="C28" s="10" t="s">
        <v>984</v>
      </c>
      <c r="D28" s="10"/>
      <c r="E28" s="10" t="s">
        <v>984</v>
      </c>
      <c r="F28" s="3" t="s">
        <v>52</v>
      </c>
      <c r="G28" s="3" t="s">
        <v>1101</v>
      </c>
      <c r="H28" s="55" t="s">
        <v>528</v>
      </c>
      <c r="I28" s="3" t="s">
        <v>2722</v>
      </c>
      <c r="J28" s="55" t="s">
        <v>2722</v>
      </c>
      <c r="K28" s="9" t="s">
        <v>2646</v>
      </c>
      <c r="L28" s="12" t="s">
        <v>2265</v>
      </c>
      <c r="M28" s="4" t="s">
        <v>1170</v>
      </c>
      <c r="N28" s="4" t="s">
        <v>2780</v>
      </c>
      <c r="O28" s="10" t="s">
        <v>2621</v>
      </c>
      <c r="P28" s="10" t="s">
        <v>2896</v>
      </c>
      <c r="Q28" s="4" t="s">
        <v>2247</v>
      </c>
      <c r="R28" s="6"/>
      <c r="S28" s="4" t="s">
        <v>2248</v>
      </c>
      <c r="T28" s="4" t="s">
        <v>2249</v>
      </c>
      <c r="U28" s="10" t="s">
        <v>3140</v>
      </c>
      <c r="V28" s="6"/>
      <c r="W28" s="7" t="s">
        <v>529</v>
      </c>
      <c r="X28" s="3" t="s">
        <v>33</v>
      </c>
      <c r="Y28" s="7" t="s">
        <v>529</v>
      </c>
      <c r="Z28" s="3" t="s">
        <v>90</v>
      </c>
      <c r="AA28" s="7" t="s">
        <v>529</v>
      </c>
      <c r="AB28" s="3" t="s">
        <v>2582</v>
      </c>
      <c r="AC28" s="3" t="s">
        <v>3298</v>
      </c>
      <c r="AD28" s="3" t="s">
        <v>21</v>
      </c>
      <c r="AE28" s="6"/>
      <c r="AF28" s="3" t="s">
        <v>21</v>
      </c>
      <c r="AG28" s="3"/>
      <c r="AH28" s="3" t="s">
        <v>27</v>
      </c>
      <c r="AI28" s="3" t="s">
        <v>28</v>
      </c>
      <c r="AJ28" s="62" t="s">
        <v>3301</v>
      </c>
      <c r="AK28" s="54" t="s">
        <v>3289</v>
      </c>
      <c r="AL28" s="54" t="s">
        <v>3804</v>
      </c>
      <c r="AM28" s="54" t="s">
        <v>3834</v>
      </c>
      <c r="AN28" s="86" t="s">
        <v>3835</v>
      </c>
      <c r="AO28" s="88" t="s">
        <v>3389</v>
      </c>
      <c r="AP28" s="54" t="s">
        <v>2597</v>
      </c>
      <c r="AQ28" s="54" t="s">
        <v>3836</v>
      </c>
      <c r="AR28" s="88" t="s">
        <v>3837</v>
      </c>
      <c r="AS28" s="54" t="s">
        <v>3808</v>
      </c>
      <c r="AT28" s="54" t="s">
        <v>2687</v>
      </c>
      <c r="AU28" s="54" t="s">
        <v>3294</v>
      </c>
      <c r="AV28" s="54" t="s">
        <v>3389</v>
      </c>
      <c r="AW28" s="54"/>
      <c r="AX28" s="55" t="s">
        <v>1011</v>
      </c>
      <c r="AY28" s="93">
        <v>38965</v>
      </c>
      <c r="AZ28" s="93" t="s">
        <v>3838</v>
      </c>
      <c r="BA28" s="55" t="s">
        <v>1011</v>
      </c>
      <c r="BB28" s="109"/>
      <c r="BC28" s="55" t="s">
        <v>2471</v>
      </c>
      <c r="BD28" s="55" t="s">
        <v>32</v>
      </c>
      <c r="BE28" s="55" t="s">
        <v>3363</v>
      </c>
      <c r="BF28" s="88" t="s">
        <v>3839</v>
      </c>
      <c r="BG28" s="89" t="s">
        <v>2471</v>
      </c>
      <c r="BH28" s="94" t="s">
        <v>101</v>
      </c>
      <c r="BI28" s="55"/>
      <c r="BJ28" s="55"/>
      <c r="BK28" s="55" t="s">
        <v>21</v>
      </c>
      <c r="BL28" s="55"/>
      <c r="BM28" s="55"/>
      <c r="BN28" s="55" t="s">
        <v>21</v>
      </c>
      <c r="BO28" s="55"/>
      <c r="BP28" s="55"/>
      <c r="BQ28" s="90" t="s">
        <v>3840</v>
      </c>
      <c r="BR28" s="200" t="s">
        <v>3389</v>
      </c>
    </row>
    <row r="29" spans="1:70" s="91" customFormat="1" ht="73.900000000000006" customHeight="1" x14ac:dyDescent="0.25">
      <c r="A29" s="60" t="s">
        <v>972</v>
      </c>
      <c r="B29" s="87" t="s">
        <v>395</v>
      </c>
      <c r="C29" s="10" t="s">
        <v>984</v>
      </c>
      <c r="D29" s="10"/>
      <c r="E29" s="10" t="s">
        <v>984</v>
      </c>
      <c r="F29" s="3" t="s">
        <v>52</v>
      </c>
      <c r="G29" s="3" t="s">
        <v>1104</v>
      </c>
      <c r="H29" s="55" t="s">
        <v>396</v>
      </c>
      <c r="I29" s="3" t="s">
        <v>2722</v>
      </c>
      <c r="J29" s="55" t="s">
        <v>2722</v>
      </c>
      <c r="K29" s="4" t="s">
        <v>2334</v>
      </c>
      <c r="L29" s="12" t="s">
        <v>2650</v>
      </c>
      <c r="M29" s="4" t="s">
        <v>1184</v>
      </c>
      <c r="N29" s="4" t="s">
        <v>2780</v>
      </c>
      <c r="O29" s="10" t="s">
        <v>2782</v>
      </c>
      <c r="P29" s="10" t="s">
        <v>2897</v>
      </c>
      <c r="Q29" s="4" t="s">
        <v>2335</v>
      </c>
      <c r="R29" s="6"/>
      <c r="S29" s="4" t="s">
        <v>2336</v>
      </c>
      <c r="T29" s="4" t="s">
        <v>21</v>
      </c>
      <c r="U29" s="10" t="s">
        <v>3141</v>
      </c>
      <c r="V29" s="6"/>
      <c r="W29" s="7" t="s">
        <v>219</v>
      </c>
      <c r="X29" s="3" t="s">
        <v>33</v>
      </c>
      <c r="Y29" s="7" t="s">
        <v>219</v>
      </c>
      <c r="Z29" s="3" t="s">
        <v>24</v>
      </c>
      <c r="AA29" s="7" t="s">
        <v>219</v>
      </c>
      <c r="AB29" s="3" t="s">
        <v>2582</v>
      </c>
      <c r="AC29" s="3" t="s">
        <v>3298</v>
      </c>
      <c r="AD29" s="3" t="s">
        <v>21</v>
      </c>
      <c r="AE29" s="6"/>
      <c r="AF29" s="3" t="s">
        <v>21</v>
      </c>
      <c r="AG29" s="3"/>
      <c r="AH29" s="3" t="s">
        <v>27</v>
      </c>
      <c r="AI29" s="3" t="s">
        <v>28</v>
      </c>
      <c r="AJ29" s="62" t="s">
        <v>4946</v>
      </c>
      <c r="AK29" s="55" t="s">
        <v>68</v>
      </c>
      <c r="AL29" s="55" t="s">
        <v>397</v>
      </c>
      <c r="AM29" s="55" t="s">
        <v>3816</v>
      </c>
      <c r="AN29" s="86" t="s">
        <v>3521</v>
      </c>
      <c r="AO29" s="88" t="s">
        <v>3389</v>
      </c>
      <c r="AP29" s="54" t="s">
        <v>3676</v>
      </c>
      <c r="AQ29" s="54" t="s">
        <v>3910</v>
      </c>
      <c r="AR29" s="88" t="s">
        <v>2579</v>
      </c>
      <c r="AS29" s="55"/>
      <c r="AT29" s="55"/>
      <c r="AU29" s="55"/>
      <c r="AV29" s="55"/>
      <c r="AW29" s="55"/>
      <c r="AX29" s="55" t="s">
        <v>2520</v>
      </c>
      <c r="AY29" s="93">
        <v>43454</v>
      </c>
      <c r="AZ29" s="54" t="s">
        <v>3294</v>
      </c>
      <c r="BA29" s="55" t="s">
        <v>2521</v>
      </c>
      <c r="BB29" s="109"/>
      <c r="BC29" s="55" t="s">
        <v>1011</v>
      </c>
      <c r="BD29" s="55" t="s">
        <v>983</v>
      </c>
      <c r="BE29" s="55" t="s">
        <v>3349</v>
      </c>
      <c r="BF29" s="54" t="s">
        <v>3294</v>
      </c>
      <c r="BG29" s="55" t="s">
        <v>1011</v>
      </c>
      <c r="BH29" s="55" t="s">
        <v>101</v>
      </c>
      <c r="BI29" s="54" t="s">
        <v>3597</v>
      </c>
      <c r="BJ29" s="55" t="s">
        <v>3656</v>
      </c>
      <c r="BK29" s="55" t="s">
        <v>21</v>
      </c>
      <c r="BL29" s="55"/>
      <c r="BM29" s="55"/>
      <c r="BN29" s="55" t="s">
        <v>21</v>
      </c>
      <c r="BO29" s="55"/>
      <c r="BP29" s="55"/>
      <c r="BQ29" s="90" t="s">
        <v>3911</v>
      </c>
      <c r="BR29" s="200" t="s">
        <v>3389</v>
      </c>
    </row>
    <row r="30" spans="1:70" s="91" customFormat="1" ht="60" customHeight="1" x14ac:dyDescent="0.25">
      <c r="A30" s="60" t="s">
        <v>973</v>
      </c>
      <c r="B30" s="87" t="s">
        <v>336</v>
      </c>
      <c r="C30" s="10" t="s">
        <v>984</v>
      </c>
      <c r="D30" s="10"/>
      <c r="E30" s="10" t="s">
        <v>984</v>
      </c>
      <c r="F30" s="3" t="s">
        <v>19</v>
      </c>
      <c r="G30" s="3" t="s">
        <v>1105</v>
      </c>
      <c r="H30" s="55" t="s">
        <v>337</v>
      </c>
      <c r="I30" s="3" t="s">
        <v>2722</v>
      </c>
      <c r="J30" s="55" t="s">
        <v>2722</v>
      </c>
      <c r="K30" s="4" t="s">
        <v>2360</v>
      </c>
      <c r="L30" s="5" t="s">
        <v>2361</v>
      </c>
      <c r="M30" s="4" t="s">
        <v>1184</v>
      </c>
      <c r="N30" s="4" t="s">
        <v>2780</v>
      </c>
      <c r="O30" s="10" t="s">
        <v>2621</v>
      </c>
      <c r="P30" s="10" t="s">
        <v>2898</v>
      </c>
      <c r="Q30" s="4" t="s">
        <v>2362</v>
      </c>
      <c r="R30" s="6"/>
      <c r="S30" s="4" t="s">
        <v>2363</v>
      </c>
      <c r="T30" s="4" t="s">
        <v>21</v>
      </c>
      <c r="U30" s="10" t="s">
        <v>3142</v>
      </c>
      <c r="V30" s="6"/>
      <c r="W30" s="7" t="s">
        <v>338</v>
      </c>
      <c r="X30" s="3" t="s">
        <v>33</v>
      </c>
      <c r="Y30" s="7" t="s">
        <v>338</v>
      </c>
      <c r="Z30" s="3" t="s">
        <v>24</v>
      </c>
      <c r="AA30" s="7" t="s">
        <v>338</v>
      </c>
      <c r="AB30" s="3" t="s">
        <v>2582</v>
      </c>
      <c r="AC30" s="3" t="s">
        <v>3298</v>
      </c>
      <c r="AD30" s="3" t="s">
        <v>21</v>
      </c>
      <c r="AE30" s="6"/>
      <c r="AF30" s="7" t="s">
        <v>339</v>
      </c>
      <c r="AG30" s="7" t="s">
        <v>984</v>
      </c>
      <c r="AH30" s="3" t="s">
        <v>27</v>
      </c>
      <c r="AI30" s="3" t="s">
        <v>28</v>
      </c>
      <c r="AJ30" s="62" t="s">
        <v>4946</v>
      </c>
      <c r="AK30" s="55" t="s">
        <v>68</v>
      </c>
      <c r="AL30" s="55" t="s">
        <v>116</v>
      </c>
      <c r="AM30" s="55" t="s">
        <v>3816</v>
      </c>
      <c r="AN30" s="86" t="s">
        <v>3941</v>
      </c>
      <c r="AO30" s="88" t="s">
        <v>3389</v>
      </c>
      <c r="AP30" s="54" t="s">
        <v>2604</v>
      </c>
      <c r="AQ30" s="54" t="s">
        <v>3613</v>
      </c>
      <c r="AR30" s="88" t="s">
        <v>3611</v>
      </c>
      <c r="AS30" s="54" t="s">
        <v>3942</v>
      </c>
      <c r="AT30" s="54" t="s">
        <v>3943</v>
      </c>
      <c r="AU30" s="54" t="s">
        <v>3611</v>
      </c>
      <c r="AV30" s="54" t="s">
        <v>3389</v>
      </c>
      <c r="AW30" s="54"/>
      <c r="AX30" s="55" t="s">
        <v>2520</v>
      </c>
      <c r="AY30" s="93">
        <v>43454</v>
      </c>
      <c r="AZ30" s="54" t="s">
        <v>3294</v>
      </c>
      <c r="BA30" s="55" t="s">
        <v>2521</v>
      </c>
      <c r="BB30" s="109"/>
      <c r="BC30" s="55" t="s">
        <v>1011</v>
      </c>
      <c r="BD30" s="55" t="s">
        <v>983</v>
      </c>
      <c r="BE30" s="55" t="s">
        <v>3360</v>
      </c>
      <c r="BF30" s="88" t="s">
        <v>3285</v>
      </c>
      <c r="BG30" s="89" t="s">
        <v>1011</v>
      </c>
      <c r="BH30" s="55" t="s">
        <v>101</v>
      </c>
      <c r="BI30" s="54" t="s">
        <v>3597</v>
      </c>
      <c r="BJ30" s="55" t="s">
        <v>3656</v>
      </c>
      <c r="BK30" s="55" t="s">
        <v>21</v>
      </c>
      <c r="BL30" s="55"/>
      <c r="BM30" s="55"/>
      <c r="BN30" s="55" t="s">
        <v>3284</v>
      </c>
      <c r="BO30" s="54" t="s">
        <v>3944</v>
      </c>
      <c r="BP30" s="55" t="s">
        <v>3945</v>
      </c>
      <c r="BQ30" s="90" t="s">
        <v>3946</v>
      </c>
      <c r="BR30" s="200" t="s">
        <v>3389</v>
      </c>
    </row>
    <row r="31" spans="1:70" s="91" customFormat="1" ht="47.25" x14ac:dyDescent="0.25">
      <c r="A31" s="60" t="s">
        <v>974</v>
      </c>
      <c r="B31" s="87" t="s">
        <v>346</v>
      </c>
      <c r="C31" s="10" t="s">
        <v>984</v>
      </c>
      <c r="D31" s="10"/>
      <c r="E31" s="10" t="s">
        <v>984</v>
      </c>
      <c r="F31" s="3" t="s">
        <v>19</v>
      </c>
      <c r="G31" s="3" t="s">
        <v>1038</v>
      </c>
      <c r="H31" s="55" t="s">
        <v>347</v>
      </c>
      <c r="I31" s="3" t="s">
        <v>2722</v>
      </c>
      <c r="J31" s="55" t="s">
        <v>2722</v>
      </c>
      <c r="K31" s="9" t="s">
        <v>2022</v>
      </c>
      <c r="L31" s="12" t="s">
        <v>2023</v>
      </c>
      <c r="M31" s="4" t="s">
        <v>1318</v>
      </c>
      <c r="N31" s="4" t="s">
        <v>2780</v>
      </c>
      <c r="O31" s="10" t="s">
        <v>2621</v>
      </c>
      <c r="P31" s="10" t="s">
        <v>1030</v>
      </c>
      <c r="Q31" s="4" t="s">
        <v>2024</v>
      </c>
      <c r="R31" s="6"/>
      <c r="S31" s="4" t="s">
        <v>2025</v>
      </c>
      <c r="T31" s="4" t="s">
        <v>21</v>
      </c>
      <c r="U31" s="10" t="s">
        <v>3143</v>
      </c>
      <c r="V31" s="6"/>
      <c r="W31" s="7" t="s">
        <v>338</v>
      </c>
      <c r="X31" s="3" t="s">
        <v>33</v>
      </c>
      <c r="Y31" s="7" t="s">
        <v>338</v>
      </c>
      <c r="Z31" s="3" t="s">
        <v>24</v>
      </c>
      <c r="AA31" s="7" t="s">
        <v>338</v>
      </c>
      <c r="AB31" s="3" t="s">
        <v>2582</v>
      </c>
      <c r="AC31" s="3" t="s">
        <v>3298</v>
      </c>
      <c r="AD31" s="3" t="s">
        <v>21</v>
      </c>
      <c r="AE31" s="6"/>
      <c r="AF31" s="3" t="s">
        <v>21</v>
      </c>
      <c r="AG31" s="3"/>
      <c r="AH31" s="3" t="s">
        <v>27</v>
      </c>
      <c r="AI31" s="3" t="s">
        <v>28</v>
      </c>
      <c r="AJ31" s="62" t="s">
        <v>4946</v>
      </c>
      <c r="AK31" s="55" t="s">
        <v>68</v>
      </c>
      <c r="AL31" s="55" t="s">
        <v>348</v>
      </c>
      <c r="AM31" s="55" t="s">
        <v>3456</v>
      </c>
      <c r="AN31" s="86" t="s">
        <v>3917</v>
      </c>
      <c r="AO31" s="95" t="s">
        <v>3469</v>
      </c>
      <c r="AP31" s="88" t="s">
        <v>2604</v>
      </c>
      <c r="AQ31" s="86" t="s">
        <v>3613</v>
      </c>
      <c r="AR31" s="88" t="s">
        <v>3611</v>
      </c>
      <c r="AS31" s="88"/>
      <c r="AT31" s="88"/>
      <c r="AU31" s="88"/>
      <c r="AV31" s="88"/>
      <c r="AW31" s="88"/>
      <c r="AX31" s="88" t="s">
        <v>2520</v>
      </c>
      <c r="AY31" s="93">
        <v>43393</v>
      </c>
      <c r="AZ31" s="54" t="s">
        <v>3294</v>
      </c>
      <c r="BA31" s="88" t="s">
        <v>2521</v>
      </c>
      <c r="BB31" s="112"/>
      <c r="BC31" s="88" t="s">
        <v>1011</v>
      </c>
      <c r="BD31" s="55" t="s">
        <v>983</v>
      </c>
      <c r="BE31" s="55" t="s">
        <v>3364</v>
      </c>
      <c r="BF31" s="88" t="s">
        <v>3918</v>
      </c>
      <c r="BG31" s="89" t="s">
        <v>1011</v>
      </c>
      <c r="BH31" s="94" t="s">
        <v>101</v>
      </c>
      <c r="BI31" s="55"/>
      <c r="BJ31" s="55"/>
      <c r="BK31" s="55" t="s">
        <v>21</v>
      </c>
      <c r="BL31" s="55"/>
      <c r="BM31" s="55"/>
      <c r="BN31" s="55" t="s">
        <v>21</v>
      </c>
      <c r="BO31" s="55"/>
      <c r="BP31" s="55"/>
      <c r="BQ31" s="96"/>
      <c r="BR31" s="200" t="s">
        <v>3389</v>
      </c>
    </row>
    <row r="32" spans="1:70" s="91" customFormat="1" ht="87.6" customHeight="1" x14ac:dyDescent="0.25">
      <c r="A32" s="60" t="s">
        <v>975</v>
      </c>
      <c r="B32" s="87" t="s">
        <v>2456</v>
      </c>
      <c r="C32" s="10" t="s">
        <v>984</v>
      </c>
      <c r="D32" s="10"/>
      <c r="E32" s="10" t="s">
        <v>984</v>
      </c>
      <c r="F32" s="3" t="s">
        <v>19</v>
      </c>
      <c r="G32" s="3" t="s">
        <v>1027</v>
      </c>
      <c r="H32" s="54" t="s">
        <v>2460</v>
      </c>
      <c r="I32" s="3" t="s">
        <v>2722</v>
      </c>
      <c r="J32" s="55" t="s">
        <v>2722</v>
      </c>
      <c r="K32" s="9" t="s">
        <v>2457</v>
      </c>
      <c r="L32" s="12" t="s">
        <v>2458</v>
      </c>
      <c r="M32" s="4" t="s">
        <v>1318</v>
      </c>
      <c r="N32" s="4" t="s">
        <v>2780</v>
      </c>
      <c r="O32" s="10" t="s">
        <v>2621</v>
      </c>
      <c r="P32" s="10" t="s">
        <v>2899</v>
      </c>
      <c r="Q32" s="9" t="s">
        <v>2459</v>
      </c>
      <c r="R32" s="6"/>
      <c r="S32" s="4"/>
      <c r="T32" s="4"/>
      <c r="U32" s="10" t="e">
        <v>#N/A</v>
      </c>
      <c r="V32" s="6"/>
      <c r="W32" s="11" t="s">
        <v>2461</v>
      </c>
      <c r="X32" s="3" t="s">
        <v>33</v>
      </c>
      <c r="Y32" s="11" t="s">
        <v>2461</v>
      </c>
      <c r="Z32" s="3" t="s">
        <v>90</v>
      </c>
      <c r="AA32" s="11" t="s">
        <v>2462</v>
      </c>
      <c r="AB32" s="3" t="s">
        <v>2582</v>
      </c>
      <c r="AC32" s="3" t="s">
        <v>3298</v>
      </c>
      <c r="AD32" s="8"/>
      <c r="AE32" s="6"/>
      <c r="AF32" s="3"/>
      <c r="AG32" s="3"/>
      <c r="AH32" s="3" t="s">
        <v>27</v>
      </c>
      <c r="AI32" s="3" t="s">
        <v>28</v>
      </c>
      <c r="AJ32" s="62" t="s">
        <v>3301</v>
      </c>
      <c r="AK32" s="54" t="s">
        <v>3289</v>
      </c>
      <c r="AL32" s="54" t="s">
        <v>3912</v>
      </c>
      <c r="AM32" s="54" t="s">
        <v>3542</v>
      </c>
      <c r="AN32" s="86" t="s">
        <v>3913</v>
      </c>
      <c r="AO32" s="88" t="s">
        <v>3389</v>
      </c>
      <c r="AP32" s="54" t="s">
        <v>4698</v>
      </c>
      <c r="AQ32" s="54" t="s">
        <v>3914</v>
      </c>
      <c r="AR32" s="54" t="s">
        <v>3915</v>
      </c>
      <c r="AS32" s="55"/>
      <c r="AT32" s="55"/>
      <c r="AU32" s="55"/>
      <c r="AV32" s="55"/>
      <c r="AW32" s="55"/>
      <c r="AX32" s="55" t="s">
        <v>1011</v>
      </c>
      <c r="AY32" s="93">
        <v>41354</v>
      </c>
      <c r="AZ32" s="88" t="s">
        <v>3542</v>
      </c>
      <c r="BA32" s="55" t="s">
        <v>1011</v>
      </c>
      <c r="BB32" s="109"/>
      <c r="BC32" s="55" t="s">
        <v>32</v>
      </c>
      <c r="BD32" s="55" t="s">
        <v>32</v>
      </c>
      <c r="BE32" s="55" t="s">
        <v>3365</v>
      </c>
      <c r="BF32" s="88" t="s">
        <v>3916</v>
      </c>
      <c r="BG32" s="89" t="s">
        <v>32</v>
      </c>
      <c r="BH32" s="55"/>
      <c r="BI32" s="55"/>
      <c r="BJ32" s="55"/>
      <c r="BK32" s="55"/>
      <c r="BL32" s="55"/>
      <c r="BM32" s="55"/>
      <c r="BN32" s="55"/>
      <c r="BO32" s="55"/>
      <c r="BP32" s="55"/>
      <c r="BQ32" s="90" t="s">
        <v>3466</v>
      </c>
      <c r="BR32" s="200" t="s">
        <v>3389</v>
      </c>
    </row>
    <row r="33" spans="1:70" s="91" customFormat="1" ht="45" customHeight="1" x14ac:dyDescent="0.25">
      <c r="A33" s="60" t="s">
        <v>976</v>
      </c>
      <c r="B33" s="96" t="s">
        <v>2574</v>
      </c>
      <c r="C33" s="10" t="s">
        <v>984</v>
      </c>
      <c r="D33" s="10"/>
      <c r="E33" s="10" t="s">
        <v>984</v>
      </c>
      <c r="F33" s="10" t="s">
        <v>19</v>
      </c>
      <c r="G33" s="19" t="s">
        <v>1063</v>
      </c>
      <c r="H33" s="86" t="s">
        <v>2578</v>
      </c>
      <c r="I33" s="3" t="s">
        <v>2722</v>
      </c>
      <c r="J33" s="55" t="s">
        <v>2722</v>
      </c>
      <c r="K33" s="20" t="s">
        <v>2575</v>
      </c>
      <c r="L33" s="13" t="s">
        <v>2576</v>
      </c>
      <c r="M33" s="10" t="s">
        <v>1169</v>
      </c>
      <c r="N33" s="10" t="s">
        <v>2780</v>
      </c>
      <c r="O33" s="10" t="s">
        <v>2621</v>
      </c>
      <c r="P33" s="10" t="s">
        <v>2900</v>
      </c>
      <c r="Q33" s="10" t="s">
        <v>2577</v>
      </c>
      <c r="R33" s="6"/>
      <c r="S33" s="20"/>
      <c r="T33" s="19"/>
      <c r="U33" s="10" t="e">
        <v>#N/A</v>
      </c>
      <c r="V33" s="6"/>
      <c r="W33" s="13" t="s">
        <v>2572</v>
      </c>
      <c r="X33" s="10" t="s">
        <v>33</v>
      </c>
      <c r="Y33" s="21" t="s">
        <v>2580</v>
      </c>
      <c r="Z33" s="10" t="s">
        <v>2539</v>
      </c>
      <c r="AA33" s="21" t="s">
        <v>2572</v>
      </c>
      <c r="AB33" s="3" t="s">
        <v>2582</v>
      </c>
      <c r="AC33" s="3" t="s">
        <v>3298</v>
      </c>
      <c r="AD33" s="19"/>
      <c r="AE33" s="6"/>
      <c r="AF33" s="19"/>
      <c r="AG33" s="19"/>
      <c r="AH33" s="3" t="s">
        <v>27</v>
      </c>
      <c r="AI33" s="3" t="s">
        <v>28</v>
      </c>
      <c r="AJ33" s="62" t="s">
        <v>4946</v>
      </c>
      <c r="AK33" s="55" t="s">
        <v>68</v>
      </c>
      <c r="AL33" s="88" t="s">
        <v>116</v>
      </c>
      <c r="AM33" s="97" t="s">
        <v>2579</v>
      </c>
      <c r="AN33" s="86" t="s">
        <v>3872</v>
      </c>
      <c r="AO33" s="88" t="s">
        <v>3389</v>
      </c>
      <c r="AP33" s="88" t="s">
        <v>1014</v>
      </c>
      <c r="AQ33" s="86" t="s">
        <v>3873</v>
      </c>
      <c r="AR33" s="88" t="s">
        <v>3874</v>
      </c>
      <c r="AS33" s="97"/>
      <c r="AT33" s="97"/>
      <c r="AU33" s="97"/>
      <c r="AV33" s="97"/>
      <c r="AW33" s="97"/>
      <c r="AX33" s="55" t="s">
        <v>1133</v>
      </c>
      <c r="AY33" s="93">
        <v>39772</v>
      </c>
      <c r="AZ33" s="93" t="s">
        <v>3875</v>
      </c>
      <c r="BA33" s="55" t="s">
        <v>1133</v>
      </c>
      <c r="BB33" s="109"/>
      <c r="BC33" s="88" t="s">
        <v>1011</v>
      </c>
      <c r="BD33" s="55" t="s">
        <v>983</v>
      </c>
      <c r="BE33" s="54" t="s">
        <v>3328</v>
      </c>
      <c r="BF33" s="88" t="s">
        <v>3512</v>
      </c>
      <c r="BG33" s="89" t="s">
        <v>1011</v>
      </c>
      <c r="BH33" s="97"/>
      <c r="BI33" s="97"/>
      <c r="BJ33" s="97"/>
      <c r="BK33" s="97"/>
      <c r="BL33" s="97"/>
      <c r="BM33" s="97"/>
      <c r="BN33" s="97"/>
      <c r="BO33" s="97"/>
      <c r="BP33" s="97"/>
      <c r="BQ33" s="96"/>
      <c r="BR33" s="200" t="s">
        <v>3389</v>
      </c>
    </row>
    <row r="34" spans="1:70" s="171" customFormat="1" ht="16.5" x14ac:dyDescent="0.2">
      <c r="B34" s="172"/>
      <c r="C34" s="173"/>
    </row>
    <row r="35" spans="1:70" s="171" customFormat="1" ht="16.5" x14ac:dyDescent="0.2">
      <c r="B35" s="172"/>
      <c r="C35" s="173"/>
    </row>
    <row r="37" spans="1:70" s="158" customFormat="1" ht="31.15" customHeight="1" x14ac:dyDescent="0.2">
      <c r="A37" s="210" t="s">
        <v>4904</v>
      </c>
      <c r="B37" s="212" t="s">
        <v>987</v>
      </c>
      <c r="C37" s="212" t="s">
        <v>4905</v>
      </c>
      <c r="D37" s="210" t="s">
        <v>4906</v>
      </c>
      <c r="E37" s="210"/>
      <c r="F37" s="210"/>
      <c r="G37" s="210"/>
      <c r="H37" s="210"/>
      <c r="I37" s="210" t="s">
        <v>4907</v>
      </c>
      <c r="J37" s="210" t="s">
        <v>3431</v>
      </c>
      <c r="K37" s="210"/>
      <c r="L37" s="210"/>
      <c r="M37" s="210"/>
      <c r="N37" s="210"/>
      <c r="O37" s="210"/>
      <c r="P37" s="210" t="s">
        <v>4908</v>
      </c>
      <c r="Q37" s="210"/>
      <c r="R37" s="210"/>
      <c r="S37" s="210"/>
      <c r="T37" s="210"/>
      <c r="U37" s="210"/>
      <c r="V37" s="210"/>
      <c r="W37" s="210"/>
      <c r="X37" s="210"/>
      <c r="Y37" s="210" t="s">
        <v>4909</v>
      </c>
      <c r="Z37" s="210"/>
      <c r="AA37" s="210"/>
      <c r="AB37" s="210"/>
      <c r="AC37" s="210"/>
      <c r="AD37" s="210"/>
      <c r="AE37" s="210"/>
      <c r="AF37" s="210"/>
      <c r="AG37" s="210"/>
      <c r="AH37" s="210"/>
      <c r="AI37" s="210" t="s">
        <v>4910</v>
      </c>
      <c r="AJ37" s="210"/>
      <c r="AK37" s="210"/>
      <c r="AL37" s="210" t="s">
        <v>4911</v>
      </c>
      <c r="AM37" s="210"/>
      <c r="AN37" s="210" t="s">
        <v>4912</v>
      </c>
      <c r="AO37" s="210" t="s">
        <v>52</v>
      </c>
    </row>
    <row r="38" spans="1:70" s="158" customFormat="1" ht="75.599999999999994" customHeight="1" x14ac:dyDescent="0.2">
      <c r="A38" s="210"/>
      <c r="B38" s="213"/>
      <c r="C38" s="213"/>
      <c r="D38" s="157" t="s">
        <v>4913</v>
      </c>
      <c r="E38" s="157" t="s">
        <v>4914</v>
      </c>
      <c r="F38" s="157" t="s">
        <v>4915</v>
      </c>
      <c r="G38" s="157" t="s">
        <v>3295</v>
      </c>
      <c r="H38" s="157" t="s">
        <v>3298</v>
      </c>
      <c r="I38" s="210"/>
      <c r="J38" s="157" t="s">
        <v>29</v>
      </c>
      <c r="K38" s="157" t="s">
        <v>35</v>
      </c>
      <c r="L38" s="157" t="s">
        <v>68</v>
      </c>
      <c r="M38" s="157" t="s">
        <v>138</v>
      </c>
      <c r="N38" s="157" t="s">
        <v>45</v>
      </c>
      <c r="O38" s="157" t="s">
        <v>4916</v>
      </c>
      <c r="P38" s="157" t="s">
        <v>1133</v>
      </c>
      <c r="Q38" s="157" t="s">
        <v>1011</v>
      </c>
      <c r="R38" s="157" t="s">
        <v>3299</v>
      </c>
      <c r="S38" s="157" t="s">
        <v>3300</v>
      </c>
      <c r="T38" s="157" t="s">
        <v>3272</v>
      </c>
      <c r="U38" s="157" t="s">
        <v>3301</v>
      </c>
      <c r="V38" s="157" t="s">
        <v>1004</v>
      </c>
      <c r="W38" s="157" t="s">
        <v>2521</v>
      </c>
      <c r="X38" s="157" t="s">
        <v>4917</v>
      </c>
      <c r="Y38" s="157" t="s">
        <v>1133</v>
      </c>
      <c r="Z38" s="157" t="s">
        <v>1011</v>
      </c>
      <c r="AA38" s="157" t="s">
        <v>2471</v>
      </c>
      <c r="AB38" s="157" t="s">
        <v>3299</v>
      </c>
      <c r="AC38" s="157" t="s">
        <v>3300</v>
      </c>
      <c r="AD38" s="157" t="s">
        <v>3272</v>
      </c>
      <c r="AE38" s="157" t="s">
        <v>3301</v>
      </c>
      <c r="AF38" s="157" t="s">
        <v>32</v>
      </c>
      <c r="AG38" s="157" t="s">
        <v>48</v>
      </c>
      <c r="AH38" s="157" t="s">
        <v>3302</v>
      </c>
      <c r="AI38" s="157" t="s">
        <v>4918</v>
      </c>
      <c r="AJ38" s="157" t="s">
        <v>3299</v>
      </c>
      <c r="AK38" s="157" t="s">
        <v>4919</v>
      </c>
      <c r="AL38" s="157" t="s">
        <v>4920</v>
      </c>
      <c r="AM38" s="157" t="s">
        <v>4921</v>
      </c>
      <c r="AN38" s="210"/>
      <c r="AO38" s="210"/>
    </row>
    <row r="39" spans="1:70" s="141" customFormat="1" ht="52.9" customHeight="1" x14ac:dyDescent="0.2">
      <c r="A39" s="46"/>
      <c r="B39" s="142" t="s">
        <v>2722</v>
      </c>
      <c r="C39" s="157">
        <f t="shared" ref="C39" si="0">SUM(D39:H39)</f>
        <v>27</v>
      </c>
      <c r="D39" s="48">
        <f>SUM((COUNTIF($AB$7:$AB$33,"HT")+(COUNTIF($AB$7:$AB$33,"TK")+(COUNTIF($AB$7:$AB$33,"TP"))+(COUNTIF($AB$7:$AB$33,"TTT")))))</f>
        <v>1</v>
      </c>
      <c r="E39" s="48">
        <f>SUM((COUNTIF($AB$7:$AB$33,"PHT")+(COUNTIF($AB$7:$AB$33,"PK")+(COUNTIF($AB$7:$AB$33,"PTP"))+(COUNTIF($AB$7:$AB$33,"PTT")))))</f>
        <v>1</v>
      </c>
      <c r="F39" s="48">
        <f>SUM((COUNTIF($AB$7:$AB$33,"TBM")+(COUNTIF($AB$7:$AB$33,"TT"))))</f>
        <v>3</v>
      </c>
      <c r="G39" s="48">
        <f>COUNTIF($AB$7:$AB$33,"NV")</f>
        <v>0</v>
      </c>
      <c r="H39" s="48">
        <f>COUNTIF($AB$7:$AB$33,"GV")</f>
        <v>22</v>
      </c>
      <c r="I39" s="48">
        <f>COUNTIF($D$7:$D$33,"x")</f>
        <v>0</v>
      </c>
      <c r="J39" s="48">
        <f>COUNTIF($AJ$7:$AJ$33,"TS")</f>
        <v>0</v>
      </c>
      <c r="K39" s="48">
        <f>COUNTIF($AJ$7:$AJ$33,"THS")</f>
        <v>15</v>
      </c>
      <c r="L39" s="48">
        <f>COUNTIF($AJ$7:$AJ$33,"DH")</f>
        <v>12</v>
      </c>
      <c r="M39" s="48">
        <f>COUNTIF($AJ$7:$AJ$33,"CD")</f>
        <v>0</v>
      </c>
      <c r="N39" s="48">
        <f>COUNTIF($AJ$7:$AJ$33,"TC")</f>
        <v>0</v>
      </c>
      <c r="O39" s="48">
        <f>COUNTIF($AJ$7:$AJ$33,"")</f>
        <v>0</v>
      </c>
      <c r="P39" s="48">
        <f>COUNTIF($BA$7:$BA$33,"A")</f>
        <v>6</v>
      </c>
      <c r="Q39" s="48">
        <f>COUNTIF($BA$7:$BA$33,"B")</f>
        <v>3</v>
      </c>
      <c r="R39" s="48">
        <f>COUNTIF($BA$7:$BA$33,"TC")</f>
        <v>0</v>
      </c>
      <c r="S39" s="48">
        <f>COUNTIF($BA$7:$BA$33,"CD")</f>
        <v>0</v>
      </c>
      <c r="T39" s="48">
        <f>COUNTIF($BA$7:$BA$33,"DH")</f>
        <v>0</v>
      </c>
      <c r="U39" s="48">
        <f>COUNTIF($BA$7:$BA$33,"THS")</f>
        <v>0</v>
      </c>
      <c r="V39" s="48">
        <f>COUNTIF($BB$7:$BB$33,"IC3")</f>
        <v>0</v>
      </c>
      <c r="W39" s="48">
        <f>COUNTIF($BA$7:$BA$33,"UD CNTT CB")</f>
        <v>14</v>
      </c>
      <c r="X39" s="48">
        <f>COUNTIF($BA$7:$BA$33,"UD CNTT NC")</f>
        <v>0</v>
      </c>
      <c r="Y39" s="47">
        <f>SUM((COUNTIF($BG$7:$BG$33,"A"))+(COUNTIF($BG$7:$BG$33,"A1")))</f>
        <v>0</v>
      </c>
      <c r="Z39" s="47">
        <f>SUM((COUNTIF($BG$7:$BG$33,"B"))+(COUNTIF($BG$7:$BG$33,"A2")))</f>
        <v>12</v>
      </c>
      <c r="AA39" s="48">
        <f>COUNTIF($BG$7:$BG$33,"C")</f>
        <v>2</v>
      </c>
      <c r="AB39" s="48">
        <f>COUNTIF($BG$7:$BG$33,"TC")</f>
        <v>0</v>
      </c>
      <c r="AC39" s="48">
        <f>COUNTIF($BG$7:$BG$33,"CD")</f>
        <v>0</v>
      </c>
      <c r="AD39" s="48">
        <f>COUNTIF($BG$7:$BG$33,"DH")</f>
        <v>1</v>
      </c>
      <c r="AE39" s="48">
        <f>COUNTIF($BG$7:$BG$33,"THS")</f>
        <v>0</v>
      </c>
      <c r="AF39" s="48">
        <f>COUNTIF($BG$7:$BG$33,"B1")</f>
        <v>11</v>
      </c>
      <c r="AG39" s="48">
        <f>COUNTIF($BG$7:$BG$33,"B2")</f>
        <v>1</v>
      </c>
      <c r="AH39" s="48">
        <f>COUNTIF($BG$7:$BG$33,"C1")</f>
        <v>0</v>
      </c>
      <c r="AI39" s="48">
        <f>COUNTIF($BH$7:$BH$33,"Sơ cấp")</f>
        <v>11</v>
      </c>
      <c r="AJ39" s="48">
        <f>COUNTIF($BH$7:$BH$33,"Trung cấp")</f>
        <v>4</v>
      </c>
      <c r="AK39" s="48">
        <f>COUNTIF($BH$7:$BH$33,"Cao cấp")</f>
        <v>0</v>
      </c>
      <c r="AL39" s="48">
        <f>COUNTIF($X$7:$X$33,"Sở GDĐT TPHCM")</f>
        <v>27</v>
      </c>
      <c r="AM39" s="48">
        <f>COUNTIF($X$7:$X$33,"Trường CĐ Lý Tự Trọng TPHCM")</f>
        <v>0</v>
      </c>
      <c r="AN39" s="48">
        <f>COUNTIF($AG$7:$AG$33,"x")</f>
        <v>3</v>
      </c>
      <c r="AO39" s="48">
        <f>COUNTIF($F$7:$F$33,"Nữ")</f>
        <v>6</v>
      </c>
    </row>
    <row r="1295" spans="42:42" x14ac:dyDescent="0.25">
      <c r="AP1295" s="29">
        <f>COUNTIF(AJ7:AJ33,"Thạc sỹ")</f>
        <v>0</v>
      </c>
    </row>
  </sheetData>
  <autoFilter ref="A6:BU33"/>
  <mergeCells count="59">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A37:A38"/>
    <mergeCell ref="B37:B38"/>
    <mergeCell ref="C37:C38"/>
    <mergeCell ref="D37:H37"/>
    <mergeCell ref="I37:I38"/>
    <mergeCell ref="AN37:AN38"/>
    <mergeCell ref="AO37:AO38"/>
    <mergeCell ref="J37:O37"/>
    <mergeCell ref="P37:X37"/>
    <mergeCell ref="Y37:AH37"/>
    <mergeCell ref="AI37:AK37"/>
    <mergeCell ref="AL37:AM37"/>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7" activePane="bottomLeft" state="frozen"/>
      <selection activeCell="A4" sqref="A4"/>
      <selection pane="bottomLeft" activeCell="B8" sqref="B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22"/>
      <c r="AL1" s="52"/>
      <c r="AM1" s="52"/>
      <c r="AN1" s="124"/>
      <c r="AO1" s="124"/>
      <c r="AP1" s="206" t="s">
        <v>3315</v>
      </c>
      <c r="AQ1" s="206"/>
      <c r="AR1" s="206"/>
      <c r="AS1" s="206"/>
      <c r="AT1" s="206"/>
      <c r="AU1" s="206"/>
      <c r="AV1" s="206"/>
      <c r="AW1" s="206"/>
      <c r="AX1" s="206"/>
      <c r="AY1" s="207"/>
      <c r="AZ1" s="207"/>
      <c r="BA1" s="206"/>
      <c r="BB1" s="206"/>
      <c r="BC1" s="206"/>
      <c r="BD1" s="206"/>
      <c r="BE1" s="207"/>
      <c r="BF1" s="207"/>
      <c r="BG1" s="53"/>
      <c r="BH1" s="53"/>
      <c r="BI1" s="53"/>
      <c r="BJ1" s="53"/>
      <c r="BK1" s="53"/>
      <c r="BQ1" s="76"/>
    </row>
    <row r="2" spans="1:70" s="39" customFormat="1" ht="18.600000000000001" customHeight="1" x14ac:dyDescent="0.3">
      <c r="A2" s="122"/>
      <c r="B2" s="122"/>
      <c r="C2" s="122"/>
      <c r="D2" s="122"/>
      <c r="E2" s="122"/>
      <c r="F2" s="122"/>
      <c r="G2" s="122"/>
      <c r="H2" s="122"/>
      <c r="I2" s="122"/>
      <c r="J2" s="122"/>
      <c r="K2" s="122"/>
      <c r="L2" s="51"/>
      <c r="M2" s="51"/>
      <c r="AC2" s="123"/>
      <c r="AD2" s="123"/>
      <c r="AE2" s="123"/>
      <c r="AF2" s="123"/>
      <c r="AG2" s="123"/>
      <c r="AH2" s="123"/>
      <c r="AI2" s="123"/>
      <c r="AJ2" s="123"/>
      <c r="AK2" s="123"/>
      <c r="AL2" s="123"/>
      <c r="AM2" s="123"/>
      <c r="AN2" s="124"/>
      <c r="AO2" s="124"/>
      <c r="AP2" s="123"/>
      <c r="AQ2" s="123"/>
      <c r="AR2" s="123"/>
      <c r="AS2" s="123"/>
      <c r="AT2" s="123"/>
      <c r="AU2" s="123"/>
      <c r="AV2" s="123"/>
      <c r="AW2" s="123"/>
      <c r="AX2" s="123"/>
      <c r="AY2" s="124"/>
      <c r="AZ2" s="124"/>
      <c r="BA2" s="123"/>
      <c r="BB2" s="123"/>
      <c r="BD2" s="123"/>
      <c r="BE2" s="124"/>
      <c r="BF2" s="124"/>
      <c r="BG2" s="53"/>
      <c r="BH2" s="123"/>
      <c r="BI2" s="123"/>
      <c r="BJ2" s="123"/>
      <c r="BK2" s="123"/>
      <c r="BL2" s="123"/>
      <c r="BM2" s="123"/>
      <c r="BN2" s="123"/>
      <c r="BO2" s="123"/>
      <c r="BP2" s="123"/>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26"/>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27" t="s">
        <v>3305</v>
      </c>
      <c r="AK6" s="127" t="s">
        <v>12</v>
      </c>
      <c r="AL6" s="127" t="s">
        <v>13</v>
      </c>
      <c r="AM6" s="127" t="s">
        <v>2554</v>
      </c>
      <c r="AN6" s="127" t="s">
        <v>2555</v>
      </c>
      <c r="AO6" s="127" t="s">
        <v>3399</v>
      </c>
      <c r="AP6" s="127" t="s">
        <v>2616</v>
      </c>
      <c r="AQ6" s="127" t="s">
        <v>3414</v>
      </c>
      <c r="AR6" s="127" t="s">
        <v>3400</v>
      </c>
      <c r="AS6" s="127" t="s">
        <v>3421</v>
      </c>
      <c r="AT6" s="127" t="s">
        <v>3414</v>
      </c>
      <c r="AU6" s="127" t="s">
        <v>3400</v>
      </c>
      <c r="AV6" s="127" t="s">
        <v>3423</v>
      </c>
      <c r="AW6" s="127" t="s">
        <v>3422</v>
      </c>
      <c r="AX6" s="127" t="s">
        <v>17</v>
      </c>
      <c r="AY6" s="127" t="s">
        <v>3427</v>
      </c>
      <c r="AZ6" s="127" t="s">
        <v>3400</v>
      </c>
      <c r="BA6" s="127" t="s">
        <v>3306</v>
      </c>
      <c r="BB6" s="127" t="s">
        <v>3983</v>
      </c>
      <c r="BC6" s="127" t="s">
        <v>2557</v>
      </c>
      <c r="BD6" s="127" t="s">
        <v>3270</v>
      </c>
      <c r="BE6" s="127" t="s">
        <v>3414</v>
      </c>
      <c r="BF6" s="127" t="s">
        <v>3258</v>
      </c>
      <c r="BG6" s="127" t="s">
        <v>3430</v>
      </c>
      <c r="BH6" s="127" t="s">
        <v>14</v>
      </c>
      <c r="BI6" s="127" t="s">
        <v>3427</v>
      </c>
      <c r="BJ6" s="127" t="s">
        <v>3400</v>
      </c>
      <c r="BK6" s="127" t="s">
        <v>15</v>
      </c>
      <c r="BL6" s="127" t="s">
        <v>3427</v>
      </c>
      <c r="BM6" s="127" t="s">
        <v>3400</v>
      </c>
      <c r="BN6" s="127" t="s">
        <v>16</v>
      </c>
      <c r="BO6" s="127" t="s">
        <v>3427</v>
      </c>
      <c r="BP6" s="127" t="s">
        <v>3400</v>
      </c>
      <c r="BQ6" s="222"/>
    </row>
    <row r="7" spans="1:70" s="91" customFormat="1" ht="60" customHeight="1" x14ac:dyDescent="0.25">
      <c r="A7" s="60" t="s">
        <v>950</v>
      </c>
      <c r="B7" s="87" t="s">
        <v>174</v>
      </c>
      <c r="C7" s="10" t="s">
        <v>984</v>
      </c>
      <c r="D7" s="10"/>
      <c r="E7" s="10" t="s">
        <v>984</v>
      </c>
      <c r="F7" s="3" t="s">
        <v>19</v>
      </c>
      <c r="G7" s="3" t="s">
        <v>1082</v>
      </c>
      <c r="H7" s="55" t="s">
        <v>175</v>
      </c>
      <c r="I7" s="3" t="s">
        <v>990</v>
      </c>
      <c r="J7" s="55" t="s">
        <v>990</v>
      </c>
      <c r="K7" s="4" t="s">
        <v>1672</v>
      </c>
      <c r="L7" s="12" t="s">
        <v>2742</v>
      </c>
      <c r="M7" s="4" t="s">
        <v>1170</v>
      </c>
      <c r="N7" s="4" t="s">
        <v>2780</v>
      </c>
      <c r="O7" s="10" t="s">
        <v>2621</v>
      </c>
      <c r="P7" s="10" t="s">
        <v>2804</v>
      </c>
      <c r="Q7" s="4" t="s">
        <v>1673</v>
      </c>
      <c r="R7" s="6"/>
      <c r="S7" s="4" t="s">
        <v>1674</v>
      </c>
      <c r="T7" s="4" t="s">
        <v>1675</v>
      </c>
      <c r="U7" s="10" t="s">
        <v>3144</v>
      </c>
      <c r="V7" s="6"/>
      <c r="W7" s="7" t="s">
        <v>41</v>
      </c>
      <c r="X7" s="3" t="s">
        <v>33</v>
      </c>
      <c r="Y7" s="7" t="s">
        <v>41</v>
      </c>
      <c r="Z7" s="3" t="s">
        <v>24</v>
      </c>
      <c r="AA7" s="7" t="s">
        <v>41</v>
      </c>
      <c r="AB7" s="62" t="s">
        <v>4943</v>
      </c>
      <c r="AC7" s="3" t="s">
        <v>2727</v>
      </c>
      <c r="AD7" s="7" t="s">
        <v>126</v>
      </c>
      <c r="AE7" s="6"/>
      <c r="AF7" s="3" t="s">
        <v>21</v>
      </c>
      <c r="AG7" s="3"/>
      <c r="AH7" s="3" t="s">
        <v>27</v>
      </c>
      <c r="AI7" s="3" t="s">
        <v>28</v>
      </c>
      <c r="AJ7" s="62" t="s">
        <v>3301</v>
      </c>
      <c r="AK7" s="54" t="s">
        <v>3977</v>
      </c>
      <c r="AL7" s="54" t="s">
        <v>3978</v>
      </c>
      <c r="AM7" s="54" t="s">
        <v>3979</v>
      </c>
      <c r="AN7" s="86" t="s">
        <v>3980</v>
      </c>
      <c r="AO7" s="86" t="s">
        <v>3981</v>
      </c>
      <c r="AP7" s="54" t="s">
        <v>3982</v>
      </c>
      <c r="AQ7" s="54" t="s">
        <v>3938</v>
      </c>
      <c r="AR7" s="54" t="s">
        <v>2579</v>
      </c>
      <c r="AS7" s="54" t="s">
        <v>3961</v>
      </c>
      <c r="AT7" s="54" t="s">
        <v>2687</v>
      </c>
      <c r="AU7" s="54" t="s">
        <v>3294</v>
      </c>
      <c r="AV7" s="54" t="s">
        <v>3389</v>
      </c>
      <c r="AW7" s="54"/>
      <c r="AX7" s="54" t="s">
        <v>3997</v>
      </c>
      <c r="AY7" s="92" t="s">
        <v>3984</v>
      </c>
      <c r="AZ7" s="92" t="s">
        <v>3985</v>
      </c>
      <c r="BA7" s="55" t="s">
        <v>4946</v>
      </c>
      <c r="BB7" s="109" t="s">
        <v>1004</v>
      </c>
      <c r="BC7" s="54" t="s">
        <v>3479</v>
      </c>
      <c r="BD7" s="55" t="s">
        <v>3302</v>
      </c>
      <c r="BE7" s="54" t="s">
        <v>3986</v>
      </c>
      <c r="BF7" s="86" t="s">
        <v>3987</v>
      </c>
      <c r="BG7" s="66" t="s">
        <v>4946</v>
      </c>
      <c r="BH7" s="94" t="s">
        <v>45</v>
      </c>
      <c r="BI7" s="55"/>
      <c r="BJ7" s="55"/>
      <c r="BK7" s="55" t="s">
        <v>21</v>
      </c>
      <c r="BL7" s="55"/>
      <c r="BM7" s="55"/>
      <c r="BN7" s="55" t="s">
        <v>37</v>
      </c>
      <c r="BO7" s="54" t="s">
        <v>3989</v>
      </c>
      <c r="BP7" s="55" t="s">
        <v>3988</v>
      </c>
      <c r="BQ7" s="90" t="s">
        <v>3990</v>
      </c>
      <c r="BR7" s="200" t="s">
        <v>3389</v>
      </c>
    </row>
    <row r="8" spans="1:70" s="91" customFormat="1" ht="75.599999999999994" customHeight="1" x14ac:dyDescent="0.25">
      <c r="A8" s="60" t="s">
        <v>951</v>
      </c>
      <c r="B8" s="87" t="s">
        <v>149</v>
      </c>
      <c r="C8" s="10" t="s">
        <v>984</v>
      </c>
      <c r="D8" s="10"/>
      <c r="E8" s="10" t="s">
        <v>984</v>
      </c>
      <c r="F8" s="3" t="s">
        <v>52</v>
      </c>
      <c r="G8" s="3" t="s">
        <v>1028</v>
      </c>
      <c r="H8" s="55" t="s">
        <v>150</v>
      </c>
      <c r="I8" s="3" t="s">
        <v>990</v>
      </c>
      <c r="J8" s="55" t="s">
        <v>990</v>
      </c>
      <c r="K8" s="4" t="s">
        <v>2007</v>
      </c>
      <c r="L8" s="5" t="s">
        <v>2008</v>
      </c>
      <c r="M8" s="4" t="s">
        <v>1169</v>
      </c>
      <c r="N8" s="4" t="s">
        <v>2780</v>
      </c>
      <c r="O8" s="10" t="s">
        <v>2621</v>
      </c>
      <c r="P8" s="10" t="s">
        <v>2901</v>
      </c>
      <c r="Q8" s="4" t="s">
        <v>2009</v>
      </c>
      <c r="R8" s="6"/>
      <c r="S8" s="4" t="s">
        <v>2010</v>
      </c>
      <c r="T8" s="4" t="s">
        <v>2011</v>
      </c>
      <c r="U8" s="10" t="s">
        <v>3145</v>
      </c>
      <c r="V8" s="6"/>
      <c r="W8" s="7" t="s">
        <v>151</v>
      </c>
      <c r="X8" s="3" t="s">
        <v>33</v>
      </c>
      <c r="Y8" s="7" t="s">
        <v>151</v>
      </c>
      <c r="Z8" s="3" t="s">
        <v>24</v>
      </c>
      <c r="AA8" s="7" t="s">
        <v>151</v>
      </c>
      <c r="AB8" s="62" t="s">
        <v>4940</v>
      </c>
      <c r="AC8" s="3" t="s">
        <v>152</v>
      </c>
      <c r="AD8" s="7" t="s">
        <v>126</v>
      </c>
      <c r="AE8" s="6"/>
      <c r="AF8" s="7" t="s">
        <v>153</v>
      </c>
      <c r="AG8" s="7" t="s">
        <v>984</v>
      </c>
      <c r="AH8" s="3" t="s">
        <v>27</v>
      </c>
      <c r="AI8" s="3" t="s">
        <v>28</v>
      </c>
      <c r="AJ8" s="62" t="s">
        <v>3301</v>
      </c>
      <c r="AK8" s="54" t="s">
        <v>3977</v>
      </c>
      <c r="AL8" s="54" t="s">
        <v>4036</v>
      </c>
      <c r="AM8" s="54" t="s">
        <v>4037</v>
      </c>
      <c r="AN8" s="86" t="s">
        <v>4038</v>
      </c>
      <c r="AO8" s="86" t="s">
        <v>4039</v>
      </c>
      <c r="AP8" s="55" t="s">
        <v>1014</v>
      </c>
      <c r="AQ8" s="54" t="s">
        <v>4803</v>
      </c>
      <c r="AR8" s="55" t="s">
        <v>4380</v>
      </c>
      <c r="AS8" s="54" t="s">
        <v>3961</v>
      </c>
      <c r="AT8" s="54" t="s">
        <v>2687</v>
      </c>
      <c r="AU8" s="54" t="s">
        <v>3294</v>
      </c>
      <c r="AV8" s="54" t="s">
        <v>3389</v>
      </c>
      <c r="AW8" s="54"/>
      <c r="AX8" s="55" t="s">
        <v>35</v>
      </c>
      <c r="AY8" s="93">
        <v>37694</v>
      </c>
      <c r="AZ8" s="93" t="s">
        <v>3686</v>
      </c>
      <c r="BA8" s="55" t="s">
        <v>3301</v>
      </c>
      <c r="BB8" s="55"/>
      <c r="BC8" s="54" t="s">
        <v>4040</v>
      </c>
      <c r="BD8" s="55" t="s">
        <v>32</v>
      </c>
      <c r="BE8" s="54" t="s">
        <v>4041</v>
      </c>
      <c r="BF8" s="86" t="s">
        <v>4042</v>
      </c>
      <c r="BG8" s="89" t="s">
        <v>32</v>
      </c>
      <c r="BH8" s="94" t="s">
        <v>45</v>
      </c>
      <c r="BI8" s="55"/>
      <c r="BJ8" s="55"/>
      <c r="BK8" s="55" t="s">
        <v>21</v>
      </c>
      <c r="BL8" s="55"/>
      <c r="BM8" s="55"/>
      <c r="BN8" s="55" t="s">
        <v>3436</v>
      </c>
      <c r="BO8" s="54" t="s">
        <v>4043</v>
      </c>
      <c r="BP8" s="55" t="s">
        <v>3517</v>
      </c>
      <c r="BQ8" s="90" t="s">
        <v>4044</v>
      </c>
      <c r="BR8" s="200" t="s">
        <v>3389</v>
      </c>
    </row>
    <row r="9" spans="1:70" s="91" customFormat="1" ht="63" x14ac:dyDescent="0.25">
      <c r="A9" s="60" t="s">
        <v>952</v>
      </c>
      <c r="B9" s="87" t="s">
        <v>522</v>
      </c>
      <c r="C9" s="10" t="s">
        <v>984</v>
      </c>
      <c r="D9" s="10"/>
      <c r="E9" s="10" t="s">
        <v>984</v>
      </c>
      <c r="F9" s="3" t="s">
        <v>19</v>
      </c>
      <c r="G9" s="3" t="s">
        <v>1102</v>
      </c>
      <c r="H9" s="55" t="s">
        <v>523</v>
      </c>
      <c r="I9" s="3" t="s">
        <v>990</v>
      </c>
      <c r="J9" s="55" t="s">
        <v>990</v>
      </c>
      <c r="K9" s="4" t="s">
        <v>2298</v>
      </c>
      <c r="L9" s="12" t="s">
        <v>2754</v>
      </c>
      <c r="M9" s="4" t="s">
        <v>1170</v>
      </c>
      <c r="N9" s="4" t="s">
        <v>2780</v>
      </c>
      <c r="O9" s="10" t="s">
        <v>2621</v>
      </c>
      <c r="P9" s="10" t="s">
        <v>1052</v>
      </c>
      <c r="Q9" s="4" t="s">
        <v>2299</v>
      </c>
      <c r="R9" s="6"/>
      <c r="S9" s="4" t="s">
        <v>2300</v>
      </c>
      <c r="T9" s="4" t="s">
        <v>2301</v>
      </c>
      <c r="U9" s="10" t="s">
        <v>3146</v>
      </c>
      <c r="V9" s="6"/>
      <c r="W9" s="7" t="s">
        <v>297</v>
      </c>
      <c r="X9" s="3" t="s">
        <v>33</v>
      </c>
      <c r="Y9" s="7" t="s">
        <v>297</v>
      </c>
      <c r="Z9" s="3" t="s">
        <v>90</v>
      </c>
      <c r="AA9" s="7" t="s">
        <v>297</v>
      </c>
      <c r="AB9" s="62" t="s">
        <v>4940</v>
      </c>
      <c r="AC9" s="3" t="s">
        <v>2453</v>
      </c>
      <c r="AD9" s="8" t="s">
        <v>2523</v>
      </c>
      <c r="AE9" s="6"/>
      <c r="AF9" s="3" t="s">
        <v>21</v>
      </c>
      <c r="AG9" s="3"/>
      <c r="AH9" s="3" t="s">
        <v>27</v>
      </c>
      <c r="AI9" s="3" t="s">
        <v>28</v>
      </c>
      <c r="AJ9" s="62" t="s">
        <v>3301</v>
      </c>
      <c r="AK9" s="54" t="s">
        <v>3289</v>
      </c>
      <c r="AL9" s="54" t="s">
        <v>3991</v>
      </c>
      <c r="AM9" s="54" t="s">
        <v>3992</v>
      </c>
      <c r="AN9" s="86" t="s">
        <v>3993</v>
      </c>
      <c r="AO9" s="86" t="s">
        <v>3994</v>
      </c>
      <c r="AP9" s="54" t="s">
        <v>3995</v>
      </c>
      <c r="AQ9" s="54" t="s">
        <v>3996</v>
      </c>
      <c r="AR9" s="54" t="s">
        <v>3896</v>
      </c>
      <c r="AS9" s="54" t="s">
        <v>3961</v>
      </c>
      <c r="AT9" s="54" t="s">
        <v>2687</v>
      </c>
      <c r="AU9" s="54" t="s">
        <v>3294</v>
      </c>
      <c r="AV9" s="54" t="s">
        <v>3389</v>
      </c>
      <c r="AW9" s="54"/>
      <c r="AX9" s="55" t="s">
        <v>35</v>
      </c>
      <c r="AY9" s="93">
        <v>40836</v>
      </c>
      <c r="AZ9" s="93" t="s">
        <v>3998</v>
      </c>
      <c r="BA9" s="55" t="s">
        <v>3301</v>
      </c>
      <c r="BB9" s="55"/>
      <c r="BC9" s="55" t="s">
        <v>32</v>
      </c>
      <c r="BD9" s="55" t="s">
        <v>32</v>
      </c>
      <c r="BE9" s="54" t="s">
        <v>3368</v>
      </c>
      <c r="BF9" s="88" t="s">
        <v>3969</v>
      </c>
      <c r="BG9" s="89" t="s">
        <v>32</v>
      </c>
      <c r="BH9" s="55" t="s">
        <v>101</v>
      </c>
      <c r="BI9" s="54" t="s">
        <v>3597</v>
      </c>
      <c r="BJ9" s="55" t="s">
        <v>3656</v>
      </c>
      <c r="BK9" s="55" t="s">
        <v>21</v>
      </c>
      <c r="BL9" s="55"/>
      <c r="BM9" s="55"/>
      <c r="BN9" s="55" t="s">
        <v>21</v>
      </c>
      <c r="BO9" s="55"/>
      <c r="BP9" s="55"/>
      <c r="BQ9" s="90" t="s">
        <v>3999</v>
      </c>
      <c r="BR9" s="200" t="s">
        <v>3389</v>
      </c>
    </row>
    <row r="10" spans="1:70" s="91" customFormat="1" ht="173.25" x14ac:dyDescent="0.25">
      <c r="A10" s="60" t="s">
        <v>953</v>
      </c>
      <c r="B10" s="87" t="s">
        <v>287</v>
      </c>
      <c r="C10" s="10" t="s">
        <v>984</v>
      </c>
      <c r="D10" s="10"/>
      <c r="E10" s="10" t="s">
        <v>984</v>
      </c>
      <c r="F10" s="3" t="s">
        <v>19</v>
      </c>
      <c r="G10" s="3" t="s">
        <v>1032</v>
      </c>
      <c r="H10" s="55" t="s">
        <v>288</v>
      </c>
      <c r="I10" s="3" t="s">
        <v>990</v>
      </c>
      <c r="J10" s="55" t="s">
        <v>990</v>
      </c>
      <c r="K10" s="4" t="s">
        <v>1999</v>
      </c>
      <c r="L10" s="5" t="s">
        <v>1849</v>
      </c>
      <c r="M10" s="4" t="s">
        <v>1169</v>
      </c>
      <c r="N10" s="4" t="s">
        <v>2780</v>
      </c>
      <c r="O10" s="10" t="s">
        <v>2621</v>
      </c>
      <c r="P10" s="10" t="s">
        <v>2902</v>
      </c>
      <c r="Q10" s="4" t="s">
        <v>2000</v>
      </c>
      <c r="R10" s="6"/>
      <c r="S10" s="4" t="s">
        <v>2001</v>
      </c>
      <c r="T10" s="4" t="s">
        <v>2002</v>
      </c>
      <c r="U10" s="10" t="s">
        <v>3147</v>
      </c>
      <c r="V10" s="6"/>
      <c r="W10" s="7" t="s">
        <v>128</v>
      </c>
      <c r="X10" s="3" t="s">
        <v>33</v>
      </c>
      <c r="Y10" s="7" t="s">
        <v>128</v>
      </c>
      <c r="Z10" s="3" t="s">
        <v>90</v>
      </c>
      <c r="AA10" s="7" t="s">
        <v>128</v>
      </c>
      <c r="AB10" s="62" t="s">
        <v>4936</v>
      </c>
      <c r="AC10" s="3" t="s">
        <v>233</v>
      </c>
      <c r="AD10" s="7" t="s">
        <v>91</v>
      </c>
      <c r="AE10" s="6"/>
      <c r="AF10" s="3" t="s">
        <v>21</v>
      </c>
      <c r="AG10" s="3"/>
      <c r="AH10" s="3" t="s">
        <v>27</v>
      </c>
      <c r="AI10" s="3" t="s">
        <v>28</v>
      </c>
      <c r="AJ10" s="62" t="s">
        <v>3301</v>
      </c>
      <c r="AK10" s="54" t="s">
        <v>3289</v>
      </c>
      <c r="AL10" s="54" t="s">
        <v>3970</v>
      </c>
      <c r="AM10" s="54" t="s">
        <v>4019</v>
      </c>
      <c r="AN10" s="86" t="s">
        <v>4020</v>
      </c>
      <c r="AO10" s="88" t="s">
        <v>3389</v>
      </c>
      <c r="AP10" s="54" t="s">
        <v>2463</v>
      </c>
      <c r="AQ10" s="54" t="s">
        <v>4021</v>
      </c>
      <c r="AR10" s="54" t="s">
        <v>4022</v>
      </c>
      <c r="AS10" s="54" t="s">
        <v>3961</v>
      </c>
      <c r="AT10" s="54" t="s">
        <v>2687</v>
      </c>
      <c r="AU10" s="54" t="s">
        <v>3294</v>
      </c>
      <c r="AV10" s="54" t="s">
        <v>3389</v>
      </c>
      <c r="AW10" s="54"/>
      <c r="AX10" s="54" t="s">
        <v>4023</v>
      </c>
      <c r="AY10" s="92" t="s">
        <v>4024</v>
      </c>
      <c r="AZ10" s="92" t="s">
        <v>4025</v>
      </c>
      <c r="BA10" s="55" t="s">
        <v>3301</v>
      </c>
      <c r="BB10" s="55" t="s">
        <v>1004</v>
      </c>
      <c r="BC10" s="54" t="s">
        <v>3532</v>
      </c>
      <c r="BD10" s="55" t="s">
        <v>32</v>
      </c>
      <c r="BE10" s="54" t="s">
        <v>4026</v>
      </c>
      <c r="BF10" s="86" t="s">
        <v>4027</v>
      </c>
      <c r="BG10" s="89" t="s">
        <v>32</v>
      </c>
      <c r="BH10" s="55" t="s">
        <v>45</v>
      </c>
      <c r="BI10" s="54" t="s">
        <v>3619</v>
      </c>
      <c r="BJ10" s="55" t="s">
        <v>3620</v>
      </c>
      <c r="BK10" s="55" t="s">
        <v>21</v>
      </c>
      <c r="BL10" s="55"/>
      <c r="BM10" s="55"/>
      <c r="BN10" s="55" t="s">
        <v>21</v>
      </c>
      <c r="BO10" s="55"/>
      <c r="BP10" s="55"/>
      <c r="BQ10" s="90" t="s">
        <v>4028</v>
      </c>
      <c r="BR10" s="200" t="s">
        <v>3389</v>
      </c>
    </row>
    <row r="11" spans="1:70" s="91" customFormat="1" ht="63" x14ac:dyDescent="0.25">
      <c r="A11" s="60" t="s">
        <v>954</v>
      </c>
      <c r="B11" s="87" t="s">
        <v>290</v>
      </c>
      <c r="C11" s="10" t="s">
        <v>984</v>
      </c>
      <c r="D11" s="10"/>
      <c r="E11" s="10" t="s">
        <v>984</v>
      </c>
      <c r="F11" s="3" t="s">
        <v>19</v>
      </c>
      <c r="G11" s="3" t="s">
        <v>1027</v>
      </c>
      <c r="H11" s="55" t="s">
        <v>291</v>
      </c>
      <c r="I11" s="3" t="s">
        <v>990</v>
      </c>
      <c r="J11" s="55" t="s">
        <v>990</v>
      </c>
      <c r="K11" s="9" t="s">
        <v>2755</v>
      </c>
      <c r="L11" s="12" t="s">
        <v>2756</v>
      </c>
      <c r="M11" s="4" t="s">
        <v>2707</v>
      </c>
      <c r="N11" s="4" t="s">
        <v>2780</v>
      </c>
      <c r="O11" s="10" t="s">
        <v>2782</v>
      </c>
      <c r="P11" s="10" t="s">
        <v>1100</v>
      </c>
      <c r="Q11" s="4" t="s">
        <v>2295</v>
      </c>
      <c r="R11" s="6"/>
      <c r="S11" s="4" t="s">
        <v>2296</v>
      </c>
      <c r="T11" s="4" t="s">
        <v>2297</v>
      </c>
      <c r="U11" s="10" t="s">
        <v>3148</v>
      </c>
      <c r="V11" s="6"/>
      <c r="W11" s="7" t="s">
        <v>125</v>
      </c>
      <c r="X11" s="3" t="s">
        <v>33</v>
      </c>
      <c r="Y11" s="7" t="s">
        <v>125</v>
      </c>
      <c r="Z11" s="3" t="s">
        <v>90</v>
      </c>
      <c r="AA11" s="7" t="s">
        <v>125</v>
      </c>
      <c r="AB11" s="62" t="s">
        <v>4936</v>
      </c>
      <c r="AC11" s="3" t="s">
        <v>233</v>
      </c>
      <c r="AD11" s="7" t="s">
        <v>91</v>
      </c>
      <c r="AE11" s="6"/>
      <c r="AF11" s="3" t="s">
        <v>21</v>
      </c>
      <c r="AG11" s="3"/>
      <c r="AH11" s="3" t="s">
        <v>27</v>
      </c>
      <c r="AI11" s="3" t="s">
        <v>28</v>
      </c>
      <c r="AJ11" s="62" t="s">
        <v>3301</v>
      </c>
      <c r="AK11" s="54" t="s">
        <v>3289</v>
      </c>
      <c r="AL11" s="54" t="s">
        <v>4105</v>
      </c>
      <c r="AM11" s="54" t="s">
        <v>4106</v>
      </c>
      <c r="AN11" s="86" t="s">
        <v>4107</v>
      </c>
      <c r="AO11" s="88" t="s">
        <v>3389</v>
      </c>
      <c r="AP11" s="54" t="s">
        <v>4110</v>
      </c>
      <c r="AQ11" s="54" t="s">
        <v>4111</v>
      </c>
      <c r="AR11" s="54" t="s">
        <v>3896</v>
      </c>
      <c r="AS11" s="54" t="s">
        <v>3961</v>
      </c>
      <c r="AT11" s="54" t="s">
        <v>2687</v>
      </c>
      <c r="AU11" s="54" t="s">
        <v>3294</v>
      </c>
      <c r="AV11" s="54" t="s">
        <v>3389</v>
      </c>
      <c r="AW11" s="54"/>
      <c r="AX11" s="54" t="s">
        <v>4023</v>
      </c>
      <c r="AY11" s="92" t="s">
        <v>4108</v>
      </c>
      <c r="AZ11" s="92" t="s">
        <v>4109</v>
      </c>
      <c r="BA11" s="55" t="s">
        <v>3301</v>
      </c>
      <c r="BB11" s="55" t="s">
        <v>1004</v>
      </c>
      <c r="BC11" s="54" t="s">
        <v>3291</v>
      </c>
      <c r="BD11" s="55" t="s">
        <v>3302</v>
      </c>
      <c r="BE11" s="54" t="s">
        <v>4112</v>
      </c>
      <c r="BF11" s="86" t="s">
        <v>4113</v>
      </c>
      <c r="BG11" s="55" t="s">
        <v>4946</v>
      </c>
      <c r="BH11" s="55" t="s">
        <v>45</v>
      </c>
      <c r="BI11" s="54" t="s">
        <v>3848</v>
      </c>
      <c r="BJ11" s="55" t="s">
        <v>3620</v>
      </c>
      <c r="BK11" s="55" t="s">
        <v>21</v>
      </c>
      <c r="BL11" s="55"/>
      <c r="BM11" s="55"/>
      <c r="BN11" s="55" t="s">
        <v>21</v>
      </c>
      <c r="BO11" s="55"/>
      <c r="BP11" s="55"/>
      <c r="BQ11" s="87" t="s">
        <v>4114</v>
      </c>
      <c r="BR11" s="200" t="s">
        <v>3389</v>
      </c>
    </row>
    <row r="12" spans="1:70" s="91" customFormat="1" ht="78.75" x14ac:dyDescent="0.25">
      <c r="A12" s="60" t="s">
        <v>955</v>
      </c>
      <c r="B12" s="87" t="s">
        <v>268</v>
      </c>
      <c r="C12" s="10" t="s">
        <v>984</v>
      </c>
      <c r="D12" s="10"/>
      <c r="E12" s="10" t="s">
        <v>984</v>
      </c>
      <c r="F12" s="3" t="s">
        <v>52</v>
      </c>
      <c r="G12" s="3" t="s">
        <v>1027</v>
      </c>
      <c r="H12" s="55" t="s">
        <v>269</v>
      </c>
      <c r="I12" s="3" t="s">
        <v>990</v>
      </c>
      <c r="J12" s="55" t="s">
        <v>990</v>
      </c>
      <c r="K12" s="4" t="s">
        <v>2414</v>
      </c>
      <c r="L12" s="12" t="s">
        <v>2757</v>
      </c>
      <c r="M12" s="4" t="s">
        <v>1170</v>
      </c>
      <c r="N12" s="4" t="s">
        <v>2780</v>
      </c>
      <c r="O12" s="10" t="s">
        <v>2621</v>
      </c>
      <c r="P12" s="10" t="s">
        <v>2903</v>
      </c>
      <c r="Q12" s="4" t="s">
        <v>2415</v>
      </c>
      <c r="R12" s="6"/>
      <c r="S12" s="4" t="s">
        <v>2416</v>
      </c>
      <c r="T12" s="4" t="s">
        <v>2417</v>
      </c>
      <c r="U12" s="10" t="s">
        <v>3149</v>
      </c>
      <c r="V12" s="6"/>
      <c r="W12" s="7" t="s">
        <v>99</v>
      </c>
      <c r="X12" s="3" t="s">
        <v>33</v>
      </c>
      <c r="Y12" s="7" t="s">
        <v>99</v>
      </c>
      <c r="Z12" s="3" t="s">
        <v>90</v>
      </c>
      <c r="AA12" s="7" t="s">
        <v>99</v>
      </c>
      <c r="AB12" s="62" t="s">
        <v>4936</v>
      </c>
      <c r="AC12" s="3" t="s">
        <v>233</v>
      </c>
      <c r="AD12" s="7" t="s">
        <v>91</v>
      </c>
      <c r="AE12" s="6"/>
      <c r="AF12" s="3" t="s">
        <v>21</v>
      </c>
      <c r="AG12" s="3"/>
      <c r="AH12" s="3" t="s">
        <v>27</v>
      </c>
      <c r="AI12" s="3" t="s">
        <v>28</v>
      </c>
      <c r="AJ12" s="62" t="s">
        <v>3301</v>
      </c>
      <c r="AK12" s="54" t="s">
        <v>3289</v>
      </c>
      <c r="AL12" s="54" t="s">
        <v>3970</v>
      </c>
      <c r="AM12" s="54" t="s">
        <v>4072</v>
      </c>
      <c r="AN12" s="86" t="s">
        <v>4073</v>
      </c>
      <c r="AO12" s="88" t="s">
        <v>3389</v>
      </c>
      <c r="AP12" s="54" t="s">
        <v>4074</v>
      </c>
      <c r="AQ12" s="54" t="s">
        <v>4075</v>
      </c>
      <c r="AR12" s="54" t="s">
        <v>3896</v>
      </c>
      <c r="AS12" s="54" t="s">
        <v>3961</v>
      </c>
      <c r="AT12" s="54" t="s">
        <v>2687</v>
      </c>
      <c r="AU12" s="54" t="s">
        <v>3294</v>
      </c>
      <c r="AV12" s="54" t="s">
        <v>3389</v>
      </c>
      <c r="AW12" s="54"/>
      <c r="AX12" s="54" t="s">
        <v>3387</v>
      </c>
      <c r="AY12" s="93">
        <v>41949</v>
      </c>
      <c r="AZ12" s="93" t="s">
        <v>3456</v>
      </c>
      <c r="BA12" s="55" t="s">
        <v>3301</v>
      </c>
      <c r="BB12" s="55" t="s">
        <v>1004</v>
      </c>
      <c r="BC12" s="55" t="s">
        <v>68</v>
      </c>
      <c r="BD12" s="55" t="s">
        <v>3302</v>
      </c>
      <c r="BE12" s="54" t="s">
        <v>1330</v>
      </c>
      <c r="BF12" s="88" t="s">
        <v>4076</v>
      </c>
      <c r="BG12" s="55" t="s">
        <v>4946</v>
      </c>
      <c r="BH12" s="94" t="s">
        <v>45</v>
      </c>
      <c r="BI12" s="55"/>
      <c r="BJ12" s="55"/>
      <c r="BK12" s="55" t="s">
        <v>21</v>
      </c>
      <c r="BL12" s="55"/>
      <c r="BM12" s="55"/>
      <c r="BN12" s="55" t="s">
        <v>21</v>
      </c>
      <c r="BO12" s="55"/>
      <c r="BP12" s="55"/>
      <c r="BQ12" s="90" t="s">
        <v>4077</v>
      </c>
      <c r="BR12" s="200" t="s">
        <v>3389</v>
      </c>
    </row>
    <row r="13" spans="1:70" s="91" customFormat="1" ht="78.75" x14ac:dyDescent="0.25">
      <c r="A13" s="60" t="s">
        <v>956</v>
      </c>
      <c r="B13" s="87" t="s">
        <v>562</v>
      </c>
      <c r="C13" s="10" t="s">
        <v>984</v>
      </c>
      <c r="D13" s="10"/>
      <c r="E13" s="10" t="s">
        <v>984</v>
      </c>
      <c r="F13" s="3" t="s">
        <v>19</v>
      </c>
      <c r="G13" s="3" t="s">
        <v>1031</v>
      </c>
      <c r="H13" s="55" t="s">
        <v>563</v>
      </c>
      <c r="I13" s="3" t="s">
        <v>990</v>
      </c>
      <c r="J13" s="55" t="s">
        <v>990</v>
      </c>
      <c r="K13" s="4" t="s">
        <v>1198</v>
      </c>
      <c r="L13" s="5" t="s">
        <v>1199</v>
      </c>
      <c r="M13" s="4" t="s">
        <v>1170</v>
      </c>
      <c r="N13" s="4" t="s">
        <v>2780</v>
      </c>
      <c r="O13" s="10" t="s">
        <v>2621</v>
      </c>
      <c r="P13" s="10" t="s">
        <v>2904</v>
      </c>
      <c r="Q13" s="4" t="s">
        <v>1200</v>
      </c>
      <c r="R13" s="6"/>
      <c r="S13" s="4" t="s">
        <v>1201</v>
      </c>
      <c r="T13" s="4" t="s">
        <v>1202</v>
      </c>
      <c r="U13" s="10" t="s">
        <v>3150</v>
      </c>
      <c r="V13" s="6"/>
      <c r="W13" s="7" t="s">
        <v>125</v>
      </c>
      <c r="X13" s="3" t="s">
        <v>33</v>
      </c>
      <c r="Y13" s="7" t="s">
        <v>125</v>
      </c>
      <c r="Z13" s="3" t="s">
        <v>90</v>
      </c>
      <c r="AA13" s="7" t="s">
        <v>125</v>
      </c>
      <c r="AB13" s="3" t="s">
        <v>2582</v>
      </c>
      <c r="AC13" s="3" t="s">
        <v>3298</v>
      </c>
      <c r="AD13" s="3" t="s">
        <v>21</v>
      </c>
      <c r="AE13" s="6"/>
      <c r="AF13" s="3" t="s">
        <v>21</v>
      </c>
      <c r="AG13" s="3"/>
      <c r="AH13" s="3" t="s">
        <v>27</v>
      </c>
      <c r="AI13" s="3" t="s">
        <v>564</v>
      </c>
      <c r="AJ13" s="62" t="s">
        <v>4946</v>
      </c>
      <c r="AK13" s="55" t="s">
        <v>68</v>
      </c>
      <c r="AL13" s="55" t="s">
        <v>154</v>
      </c>
      <c r="AM13" s="54" t="s">
        <v>4035</v>
      </c>
      <c r="AN13" s="86" t="s">
        <v>4067</v>
      </c>
      <c r="AO13" s="88" t="s">
        <v>3389</v>
      </c>
      <c r="AP13" s="54" t="s">
        <v>4068</v>
      </c>
      <c r="AQ13" s="54" t="s">
        <v>4070</v>
      </c>
      <c r="AR13" s="54" t="s">
        <v>4069</v>
      </c>
      <c r="AS13" s="54" t="s">
        <v>3961</v>
      </c>
      <c r="AT13" s="54" t="s">
        <v>2687</v>
      </c>
      <c r="AU13" s="54" t="s">
        <v>3294</v>
      </c>
      <c r="AV13" s="54" t="s">
        <v>3389</v>
      </c>
      <c r="AW13" s="54"/>
      <c r="AX13" s="55" t="s">
        <v>68</v>
      </c>
      <c r="AY13" s="93">
        <v>38251</v>
      </c>
      <c r="AZ13" s="54" t="s">
        <v>4035</v>
      </c>
      <c r="BA13" s="55" t="s">
        <v>4946</v>
      </c>
      <c r="BB13" s="55"/>
      <c r="BC13" s="94" t="s">
        <v>1011</v>
      </c>
      <c r="BD13" s="55"/>
      <c r="BE13" s="93"/>
      <c r="BF13" s="88"/>
      <c r="BG13" s="55" t="s">
        <v>1011</v>
      </c>
      <c r="BH13" s="55" t="s">
        <v>101</v>
      </c>
      <c r="BI13" s="54" t="s">
        <v>3597</v>
      </c>
      <c r="BJ13" s="55" t="s">
        <v>3656</v>
      </c>
      <c r="BK13" s="55" t="s">
        <v>21</v>
      </c>
      <c r="BL13" s="55"/>
      <c r="BM13" s="55"/>
      <c r="BN13" s="55" t="s">
        <v>21</v>
      </c>
      <c r="BO13" s="55"/>
      <c r="BP13" s="55"/>
      <c r="BQ13" s="90" t="s">
        <v>4071</v>
      </c>
      <c r="BR13" s="200" t="s">
        <v>3389</v>
      </c>
    </row>
    <row r="14" spans="1:70" s="91" customFormat="1" ht="63" x14ac:dyDescent="0.25">
      <c r="A14" s="60" t="s">
        <v>957</v>
      </c>
      <c r="B14" s="87" t="s">
        <v>545</v>
      </c>
      <c r="C14" s="10" t="s">
        <v>984</v>
      </c>
      <c r="D14" s="10"/>
      <c r="E14" s="10" t="s">
        <v>984</v>
      </c>
      <c r="F14" s="3" t="s">
        <v>19</v>
      </c>
      <c r="G14" s="3" t="s">
        <v>1027</v>
      </c>
      <c r="H14" s="55" t="s">
        <v>546</v>
      </c>
      <c r="I14" s="3" t="s">
        <v>990</v>
      </c>
      <c r="J14" s="55" t="s">
        <v>990</v>
      </c>
      <c r="K14" s="4" t="s">
        <v>1223</v>
      </c>
      <c r="L14" s="5" t="s">
        <v>1224</v>
      </c>
      <c r="M14" s="4" t="s">
        <v>1170</v>
      </c>
      <c r="N14" s="4" t="s">
        <v>2780</v>
      </c>
      <c r="O14" s="10" t="s">
        <v>2621</v>
      </c>
      <c r="P14" s="10" t="s">
        <v>2905</v>
      </c>
      <c r="Q14" s="4" t="s">
        <v>1225</v>
      </c>
      <c r="R14" s="6"/>
      <c r="S14" s="4" t="s">
        <v>1226</v>
      </c>
      <c r="T14" s="4" t="s">
        <v>1227</v>
      </c>
      <c r="U14" s="10" t="s">
        <v>3151</v>
      </c>
      <c r="V14" s="6"/>
      <c r="W14" s="7" t="s">
        <v>519</v>
      </c>
      <c r="X14" s="3" t="s">
        <v>33</v>
      </c>
      <c r="Y14" s="7" t="s">
        <v>519</v>
      </c>
      <c r="Z14" s="3" t="s">
        <v>90</v>
      </c>
      <c r="AA14" s="7" t="s">
        <v>519</v>
      </c>
      <c r="AB14" s="3" t="s">
        <v>2582</v>
      </c>
      <c r="AC14" s="3" t="s">
        <v>3298</v>
      </c>
      <c r="AD14" s="3" t="s">
        <v>21</v>
      </c>
      <c r="AE14" s="6"/>
      <c r="AF14" s="3" t="s">
        <v>21</v>
      </c>
      <c r="AG14" s="3"/>
      <c r="AH14" s="3" t="s">
        <v>27</v>
      </c>
      <c r="AI14" s="3" t="s">
        <v>28</v>
      </c>
      <c r="AJ14" s="62" t="s">
        <v>4946</v>
      </c>
      <c r="AK14" s="55" t="s">
        <v>68</v>
      </c>
      <c r="AL14" s="55" t="s">
        <v>289</v>
      </c>
      <c r="AM14" s="55" t="s">
        <v>3581</v>
      </c>
      <c r="AN14" s="86" t="s">
        <v>4084</v>
      </c>
      <c r="AO14" s="88" t="s">
        <v>3389</v>
      </c>
      <c r="AP14" s="54" t="s">
        <v>4046</v>
      </c>
      <c r="AQ14" s="54" t="s">
        <v>4085</v>
      </c>
      <c r="AR14" s="54" t="s">
        <v>3896</v>
      </c>
      <c r="AS14" s="54" t="s">
        <v>3961</v>
      </c>
      <c r="AT14" s="54" t="s">
        <v>2687</v>
      </c>
      <c r="AU14" s="54" t="s">
        <v>3294</v>
      </c>
      <c r="AV14" s="54" t="s">
        <v>3389</v>
      </c>
      <c r="AW14" s="54"/>
      <c r="AX14" s="55" t="s">
        <v>68</v>
      </c>
      <c r="AY14" s="93">
        <v>39447</v>
      </c>
      <c r="AZ14" s="55" t="s">
        <v>3581</v>
      </c>
      <c r="BA14" s="55" t="s">
        <v>4946</v>
      </c>
      <c r="BB14" s="55"/>
      <c r="BC14" s="55" t="s">
        <v>1011</v>
      </c>
      <c r="BD14" s="55" t="s">
        <v>983</v>
      </c>
      <c r="BE14" s="54" t="s">
        <v>4960</v>
      </c>
      <c r="BF14" s="54" t="s">
        <v>3294</v>
      </c>
      <c r="BG14" s="55" t="s">
        <v>1011</v>
      </c>
      <c r="BH14" s="55" t="s">
        <v>101</v>
      </c>
      <c r="BI14" s="54" t="s">
        <v>3597</v>
      </c>
      <c r="BJ14" s="55" t="s">
        <v>3656</v>
      </c>
      <c r="BK14" s="55" t="s">
        <v>21</v>
      </c>
      <c r="BL14" s="55"/>
      <c r="BM14" s="55"/>
      <c r="BN14" s="55" t="s">
        <v>21</v>
      </c>
      <c r="BO14" s="55"/>
      <c r="BP14" s="55"/>
      <c r="BQ14" s="87"/>
      <c r="BR14" s="200" t="s">
        <v>3389</v>
      </c>
    </row>
    <row r="15" spans="1:70" s="91" customFormat="1" ht="63" x14ac:dyDescent="0.25">
      <c r="A15" s="60" t="s">
        <v>958</v>
      </c>
      <c r="B15" s="87" t="s">
        <v>565</v>
      </c>
      <c r="C15" s="10" t="s">
        <v>984</v>
      </c>
      <c r="D15" s="10"/>
      <c r="E15" s="10" t="s">
        <v>984</v>
      </c>
      <c r="F15" s="3" t="s">
        <v>52</v>
      </c>
      <c r="G15" s="3" t="s">
        <v>1061</v>
      </c>
      <c r="H15" s="55" t="s">
        <v>566</v>
      </c>
      <c r="I15" s="3" t="s">
        <v>990</v>
      </c>
      <c r="J15" s="55" t="s">
        <v>990</v>
      </c>
      <c r="K15" s="4" t="s">
        <v>1281</v>
      </c>
      <c r="L15" s="5" t="s">
        <v>1282</v>
      </c>
      <c r="M15" s="4" t="s">
        <v>1170</v>
      </c>
      <c r="N15" s="4" t="s">
        <v>2780</v>
      </c>
      <c r="O15" s="10" t="s">
        <v>2621</v>
      </c>
      <c r="P15" s="10" t="s">
        <v>2906</v>
      </c>
      <c r="Q15" s="4" t="s">
        <v>1283</v>
      </c>
      <c r="R15" s="6"/>
      <c r="S15" s="4" t="s">
        <v>1284</v>
      </c>
      <c r="T15" s="4" t="s">
        <v>1285</v>
      </c>
      <c r="U15" s="10" t="s">
        <v>3152</v>
      </c>
      <c r="V15" s="6"/>
      <c r="W15" s="7" t="s">
        <v>125</v>
      </c>
      <c r="X15" s="3" t="s">
        <v>33</v>
      </c>
      <c r="Y15" s="7" t="s">
        <v>125</v>
      </c>
      <c r="Z15" s="3" t="s">
        <v>90</v>
      </c>
      <c r="AA15" s="7" t="s">
        <v>125</v>
      </c>
      <c r="AB15" s="3" t="s">
        <v>2582</v>
      </c>
      <c r="AC15" s="3" t="s">
        <v>3298</v>
      </c>
      <c r="AD15" s="3" t="s">
        <v>21</v>
      </c>
      <c r="AE15" s="6"/>
      <c r="AF15" s="3" t="s">
        <v>21</v>
      </c>
      <c r="AG15" s="3"/>
      <c r="AH15" s="3" t="s">
        <v>27</v>
      </c>
      <c r="AI15" s="3" t="s">
        <v>28</v>
      </c>
      <c r="AJ15" s="62" t="s">
        <v>4946</v>
      </c>
      <c r="AK15" s="55" t="s">
        <v>68</v>
      </c>
      <c r="AL15" s="55" t="s">
        <v>289</v>
      </c>
      <c r="AM15" s="55" t="s">
        <v>4086</v>
      </c>
      <c r="AN15" s="86" t="s">
        <v>4087</v>
      </c>
      <c r="AO15" s="88" t="s">
        <v>3389</v>
      </c>
      <c r="AP15" s="54" t="s">
        <v>4046</v>
      </c>
      <c r="AQ15" s="54" t="s">
        <v>4088</v>
      </c>
      <c r="AR15" s="54" t="s">
        <v>3896</v>
      </c>
      <c r="AS15" s="54" t="s">
        <v>3961</v>
      </c>
      <c r="AT15" s="54" t="s">
        <v>2687</v>
      </c>
      <c r="AU15" s="54" t="s">
        <v>3294</v>
      </c>
      <c r="AV15" s="54" t="s">
        <v>3389</v>
      </c>
      <c r="AW15" s="54"/>
      <c r="AX15" s="55" t="s">
        <v>68</v>
      </c>
      <c r="AY15" s="93">
        <v>38969</v>
      </c>
      <c r="AZ15" s="55" t="s">
        <v>4086</v>
      </c>
      <c r="BA15" s="55" t="s">
        <v>4946</v>
      </c>
      <c r="BB15" s="55"/>
      <c r="BC15" s="55" t="s">
        <v>1011</v>
      </c>
      <c r="BD15" s="55" t="s">
        <v>983</v>
      </c>
      <c r="BE15" s="55" t="s">
        <v>3369</v>
      </c>
      <c r="BF15" s="88" t="s">
        <v>4089</v>
      </c>
      <c r="BG15" s="55" t="s">
        <v>1011</v>
      </c>
      <c r="BH15" s="55" t="s">
        <v>101</v>
      </c>
      <c r="BI15" s="54" t="s">
        <v>3644</v>
      </c>
      <c r="BJ15" s="55" t="s">
        <v>3656</v>
      </c>
      <c r="BK15" s="55" t="s">
        <v>21</v>
      </c>
      <c r="BL15" s="55"/>
      <c r="BM15" s="55"/>
      <c r="BN15" s="55" t="s">
        <v>21</v>
      </c>
      <c r="BO15" s="55"/>
      <c r="BP15" s="55"/>
      <c r="BQ15" s="90" t="s">
        <v>4090</v>
      </c>
      <c r="BR15" s="200" t="s">
        <v>3389</v>
      </c>
    </row>
    <row r="16" spans="1:70" s="91" customFormat="1" ht="47.25" x14ac:dyDescent="0.25">
      <c r="A16" s="60" t="s">
        <v>959</v>
      </c>
      <c r="B16" s="87" t="s">
        <v>517</v>
      </c>
      <c r="C16" s="10" t="s">
        <v>984</v>
      </c>
      <c r="D16" s="10"/>
      <c r="E16" s="10" t="s">
        <v>984</v>
      </c>
      <c r="F16" s="3" t="s">
        <v>19</v>
      </c>
      <c r="G16" s="3" t="s">
        <v>1043</v>
      </c>
      <c r="H16" s="55" t="s">
        <v>518</v>
      </c>
      <c r="I16" s="3" t="s">
        <v>990</v>
      </c>
      <c r="J16" s="55" t="s">
        <v>990</v>
      </c>
      <c r="K16" s="4" t="s">
        <v>1334</v>
      </c>
      <c r="L16" s="12" t="s">
        <v>2743</v>
      </c>
      <c r="M16" s="4" t="s">
        <v>1170</v>
      </c>
      <c r="N16" s="4" t="s">
        <v>2780</v>
      </c>
      <c r="O16" s="10" t="s">
        <v>2621</v>
      </c>
      <c r="P16" s="10" t="s">
        <v>2798</v>
      </c>
      <c r="Q16" s="4" t="s">
        <v>1335</v>
      </c>
      <c r="R16" s="6"/>
      <c r="S16" s="4" t="s">
        <v>1336</v>
      </c>
      <c r="T16" s="4" t="s">
        <v>1337</v>
      </c>
      <c r="U16" s="10" t="s">
        <v>3153</v>
      </c>
      <c r="V16" s="6"/>
      <c r="W16" s="7" t="s">
        <v>215</v>
      </c>
      <c r="X16" s="3" t="s">
        <v>33</v>
      </c>
      <c r="Y16" s="7" t="s">
        <v>113</v>
      </c>
      <c r="Z16" s="3" t="s">
        <v>90</v>
      </c>
      <c r="AA16" s="7" t="s">
        <v>219</v>
      </c>
      <c r="AB16" s="3" t="s">
        <v>2582</v>
      </c>
      <c r="AC16" s="3" t="s">
        <v>3298</v>
      </c>
      <c r="AD16" s="3" t="s">
        <v>21</v>
      </c>
      <c r="AE16" s="6"/>
      <c r="AF16" s="3" t="s">
        <v>21</v>
      </c>
      <c r="AG16" s="3"/>
      <c r="AH16" s="3" t="s">
        <v>27</v>
      </c>
      <c r="AI16" s="3" t="s">
        <v>28</v>
      </c>
      <c r="AJ16" s="62" t="s">
        <v>4946</v>
      </c>
      <c r="AK16" s="55" t="s">
        <v>68</v>
      </c>
      <c r="AL16" s="55" t="s">
        <v>289</v>
      </c>
      <c r="AM16" s="55" t="s">
        <v>3958</v>
      </c>
      <c r="AN16" s="86" t="s">
        <v>3959</v>
      </c>
      <c r="AO16" s="88" t="s">
        <v>3389</v>
      </c>
      <c r="AP16" s="55" t="s">
        <v>2597</v>
      </c>
      <c r="AQ16" s="54" t="s">
        <v>3960</v>
      </c>
      <c r="AR16" s="88" t="s">
        <v>2579</v>
      </c>
      <c r="AS16" s="54" t="s">
        <v>3961</v>
      </c>
      <c r="AT16" s="54" t="s">
        <v>2687</v>
      </c>
      <c r="AU16" s="54" t="s">
        <v>3294</v>
      </c>
      <c r="AV16" s="54" t="s">
        <v>3389</v>
      </c>
      <c r="AW16" s="54"/>
      <c r="AX16" s="55" t="s">
        <v>68</v>
      </c>
      <c r="AY16" s="93">
        <v>40539</v>
      </c>
      <c r="AZ16" s="55" t="s">
        <v>3958</v>
      </c>
      <c r="BA16" s="55" t="s">
        <v>4946</v>
      </c>
      <c r="BB16" s="109"/>
      <c r="BC16" s="55" t="s">
        <v>1011</v>
      </c>
      <c r="BD16" s="55" t="s">
        <v>983</v>
      </c>
      <c r="BE16" s="55" t="s">
        <v>3370</v>
      </c>
      <c r="BF16" s="88" t="s">
        <v>3962</v>
      </c>
      <c r="BG16" s="55" t="s">
        <v>1011</v>
      </c>
      <c r="BH16" s="55" t="s">
        <v>101</v>
      </c>
      <c r="BI16" s="54" t="s">
        <v>3597</v>
      </c>
      <c r="BJ16" s="55" t="s">
        <v>3656</v>
      </c>
      <c r="BK16" s="55" t="s">
        <v>21</v>
      </c>
      <c r="BL16" s="55"/>
      <c r="BM16" s="55"/>
      <c r="BN16" s="55" t="s">
        <v>21</v>
      </c>
      <c r="BO16" s="55"/>
      <c r="BP16" s="55"/>
      <c r="BQ16" s="90" t="s">
        <v>3466</v>
      </c>
      <c r="BR16" s="200" t="s">
        <v>3389</v>
      </c>
    </row>
    <row r="17" spans="1:70" s="91" customFormat="1" ht="66.599999999999994" customHeight="1" x14ac:dyDescent="0.25">
      <c r="A17" s="60" t="s">
        <v>960</v>
      </c>
      <c r="B17" s="87" t="s">
        <v>543</v>
      </c>
      <c r="C17" s="10" t="s">
        <v>984</v>
      </c>
      <c r="D17" s="10"/>
      <c r="E17" s="10" t="s">
        <v>984</v>
      </c>
      <c r="F17" s="3" t="s">
        <v>52</v>
      </c>
      <c r="G17" s="3" t="s">
        <v>1054</v>
      </c>
      <c r="H17" s="55" t="s">
        <v>544</v>
      </c>
      <c r="I17" s="3" t="s">
        <v>990</v>
      </c>
      <c r="J17" s="55" t="s">
        <v>990</v>
      </c>
      <c r="K17" s="4" t="s">
        <v>1471</v>
      </c>
      <c r="L17" s="5" t="s">
        <v>1472</v>
      </c>
      <c r="M17" s="4" t="s">
        <v>1170</v>
      </c>
      <c r="N17" s="4" t="s">
        <v>2780</v>
      </c>
      <c r="O17" s="10" t="s">
        <v>2783</v>
      </c>
      <c r="P17" s="10" t="s">
        <v>2802</v>
      </c>
      <c r="Q17" s="4" t="s">
        <v>1473</v>
      </c>
      <c r="R17" s="6"/>
      <c r="S17" s="4" t="s">
        <v>1474</v>
      </c>
      <c r="T17" s="4" t="s">
        <v>1475</v>
      </c>
      <c r="U17" s="10" t="s">
        <v>3154</v>
      </c>
      <c r="V17" s="6"/>
      <c r="W17" s="7" t="s">
        <v>125</v>
      </c>
      <c r="X17" s="3" t="s">
        <v>33</v>
      </c>
      <c r="Y17" s="7" t="s">
        <v>125</v>
      </c>
      <c r="Z17" s="3" t="s">
        <v>90</v>
      </c>
      <c r="AA17" s="7" t="s">
        <v>125</v>
      </c>
      <c r="AB17" s="3" t="s">
        <v>2582</v>
      </c>
      <c r="AC17" s="3" t="s">
        <v>3298</v>
      </c>
      <c r="AD17" s="3" t="s">
        <v>21</v>
      </c>
      <c r="AE17" s="6"/>
      <c r="AF17" s="3" t="s">
        <v>21</v>
      </c>
      <c r="AG17" s="3"/>
      <c r="AH17" s="3" t="s">
        <v>27</v>
      </c>
      <c r="AI17" s="3" t="s">
        <v>28</v>
      </c>
      <c r="AJ17" s="62" t="s">
        <v>4946</v>
      </c>
      <c r="AK17" s="55" t="s">
        <v>68</v>
      </c>
      <c r="AL17" s="55" t="s">
        <v>289</v>
      </c>
      <c r="AM17" s="55" t="s">
        <v>3958</v>
      </c>
      <c r="AN17" s="86" t="s">
        <v>4101</v>
      </c>
      <c r="AO17" s="88" t="s">
        <v>3389</v>
      </c>
      <c r="AP17" s="54" t="s">
        <v>1014</v>
      </c>
      <c r="AQ17" s="54" t="s">
        <v>4102</v>
      </c>
      <c r="AR17" s="55" t="s">
        <v>4103</v>
      </c>
      <c r="AS17" s="54" t="s">
        <v>3961</v>
      </c>
      <c r="AT17" s="54" t="s">
        <v>2687</v>
      </c>
      <c r="AU17" s="54" t="s">
        <v>3294</v>
      </c>
      <c r="AV17" s="54" t="s">
        <v>3389</v>
      </c>
      <c r="AW17" s="54"/>
      <c r="AX17" s="55" t="s">
        <v>68</v>
      </c>
      <c r="AY17" s="93">
        <v>39335</v>
      </c>
      <c r="AZ17" s="55" t="s">
        <v>3958</v>
      </c>
      <c r="BA17" s="55" t="s">
        <v>4946</v>
      </c>
      <c r="BB17" s="55"/>
      <c r="BC17" s="94" t="s">
        <v>1011</v>
      </c>
      <c r="BD17" s="94" t="s">
        <v>983</v>
      </c>
      <c r="BE17" s="113" t="s">
        <v>3386</v>
      </c>
      <c r="BF17" s="88"/>
      <c r="BG17" s="55" t="s">
        <v>1011</v>
      </c>
      <c r="BH17" s="55" t="s">
        <v>101</v>
      </c>
      <c r="BI17" s="54" t="s">
        <v>4006</v>
      </c>
      <c r="BJ17" s="55" t="s">
        <v>3656</v>
      </c>
      <c r="BK17" s="55" t="s">
        <v>21</v>
      </c>
      <c r="BL17" s="55"/>
      <c r="BM17" s="55"/>
      <c r="BN17" s="55" t="s">
        <v>21</v>
      </c>
      <c r="BO17" s="55"/>
      <c r="BP17" s="55"/>
      <c r="BQ17" s="90" t="s">
        <v>4104</v>
      </c>
      <c r="BR17" s="200" t="s">
        <v>3389</v>
      </c>
    </row>
    <row r="18" spans="1:70" s="91" customFormat="1" ht="63" x14ac:dyDescent="0.25">
      <c r="A18" s="60" t="s">
        <v>961</v>
      </c>
      <c r="B18" s="87" t="s">
        <v>537</v>
      </c>
      <c r="C18" s="10" t="s">
        <v>984</v>
      </c>
      <c r="D18" s="10"/>
      <c r="E18" s="10" t="s">
        <v>984</v>
      </c>
      <c r="F18" s="3" t="s">
        <v>19</v>
      </c>
      <c r="G18" s="3" t="s">
        <v>1027</v>
      </c>
      <c r="H18" s="55" t="s">
        <v>538</v>
      </c>
      <c r="I18" s="3" t="s">
        <v>990</v>
      </c>
      <c r="J18" s="55" t="s">
        <v>990</v>
      </c>
      <c r="K18" s="9" t="s">
        <v>2744</v>
      </c>
      <c r="L18" s="12" t="s">
        <v>2745</v>
      </c>
      <c r="M18" s="4" t="s">
        <v>2707</v>
      </c>
      <c r="N18" s="4" t="s">
        <v>2780</v>
      </c>
      <c r="O18" s="10" t="s">
        <v>2783</v>
      </c>
      <c r="P18" s="10" t="s">
        <v>2791</v>
      </c>
      <c r="Q18" s="4" t="s">
        <v>1488</v>
      </c>
      <c r="R18" s="6"/>
      <c r="S18" s="4" t="s">
        <v>1489</v>
      </c>
      <c r="T18" s="4" t="s">
        <v>1490</v>
      </c>
      <c r="U18" s="10" t="s">
        <v>3155</v>
      </c>
      <c r="V18" s="6"/>
      <c r="W18" s="7" t="s">
        <v>327</v>
      </c>
      <c r="X18" s="3" t="s">
        <v>33</v>
      </c>
      <c r="Y18" s="7" t="s">
        <v>519</v>
      </c>
      <c r="Z18" s="3" t="s">
        <v>90</v>
      </c>
      <c r="AA18" s="7" t="s">
        <v>519</v>
      </c>
      <c r="AB18" s="3" t="s">
        <v>2582</v>
      </c>
      <c r="AC18" s="3" t="s">
        <v>3298</v>
      </c>
      <c r="AD18" s="3" t="s">
        <v>21</v>
      </c>
      <c r="AE18" s="6"/>
      <c r="AF18" s="3" t="s">
        <v>21</v>
      </c>
      <c r="AG18" s="3"/>
      <c r="AH18" s="3" t="s">
        <v>27</v>
      </c>
      <c r="AI18" s="3" t="s">
        <v>28</v>
      </c>
      <c r="AJ18" s="62" t="s">
        <v>4946</v>
      </c>
      <c r="AK18" s="55" t="s">
        <v>68</v>
      </c>
      <c r="AL18" s="55" t="s">
        <v>154</v>
      </c>
      <c r="AM18" s="55" t="s">
        <v>4003</v>
      </c>
      <c r="AN18" s="86" t="s">
        <v>4004</v>
      </c>
      <c r="AO18" s="88" t="s">
        <v>3389</v>
      </c>
      <c r="AP18" s="54" t="s">
        <v>3995</v>
      </c>
      <c r="AQ18" s="54" t="s">
        <v>4005</v>
      </c>
      <c r="AR18" s="54" t="s">
        <v>3896</v>
      </c>
      <c r="AS18" s="54" t="s">
        <v>3961</v>
      </c>
      <c r="AT18" s="54" t="s">
        <v>2687</v>
      </c>
      <c r="AU18" s="54" t="s">
        <v>3294</v>
      </c>
      <c r="AV18" s="54" t="s">
        <v>3389</v>
      </c>
      <c r="AW18" s="54"/>
      <c r="AX18" s="55" t="s">
        <v>68</v>
      </c>
      <c r="AY18" s="93">
        <v>40633</v>
      </c>
      <c r="AZ18" s="55" t="s">
        <v>4003</v>
      </c>
      <c r="BA18" s="55" t="s">
        <v>4946</v>
      </c>
      <c r="BB18" s="55"/>
      <c r="BC18" s="55" t="s">
        <v>2504</v>
      </c>
      <c r="BD18" s="55" t="s">
        <v>32</v>
      </c>
      <c r="BE18" s="55" t="s">
        <v>3371</v>
      </c>
      <c r="BF18" s="88" t="s">
        <v>3528</v>
      </c>
      <c r="BG18" s="55" t="s">
        <v>32</v>
      </c>
      <c r="BH18" s="55" t="s">
        <v>101</v>
      </c>
      <c r="BI18" s="54" t="s">
        <v>4006</v>
      </c>
      <c r="BJ18" s="55" t="s">
        <v>3656</v>
      </c>
      <c r="BK18" s="55" t="s">
        <v>21</v>
      </c>
      <c r="BL18" s="55"/>
      <c r="BM18" s="55"/>
      <c r="BN18" s="55" t="s">
        <v>21</v>
      </c>
      <c r="BO18" s="55"/>
      <c r="BP18" s="55"/>
      <c r="BQ18" s="87"/>
      <c r="BR18" s="200" t="s">
        <v>3389</v>
      </c>
    </row>
    <row r="19" spans="1:70" s="91" customFormat="1" ht="70.900000000000006" customHeight="1" x14ac:dyDescent="0.25">
      <c r="A19" s="60" t="s">
        <v>962</v>
      </c>
      <c r="B19" s="87" t="s">
        <v>480</v>
      </c>
      <c r="C19" s="10" t="s">
        <v>984</v>
      </c>
      <c r="D19" s="10"/>
      <c r="E19" s="10" t="s">
        <v>984</v>
      </c>
      <c r="F19" s="3" t="s">
        <v>19</v>
      </c>
      <c r="G19" s="3" t="s">
        <v>1027</v>
      </c>
      <c r="H19" s="55" t="s">
        <v>481</v>
      </c>
      <c r="I19" s="3" t="s">
        <v>990</v>
      </c>
      <c r="J19" s="55" t="s">
        <v>990</v>
      </c>
      <c r="K19" s="4" t="s">
        <v>1495</v>
      </c>
      <c r="L19" s="5" t="s">
        <v>1496</v>
      </c>
      <c r="M19" s="4" t="s">
        <v>1169</v>
      </c>
      <c r="N19" s="4" t="s">
        <v>2780</v>
      </c>
      <c r="O19" s="10" t="s">
        <v>2621</v>
      </c>
      <c r="P19" s="10" t="s">
        <v>2891</v>
      </c>
      <c r="Q19" s="4" t="s">
        <v>1497</v>
      </c>
      <c r="R19" s="6"/>
      <c r="S19" s="4" t="s">
        <v>1498</v>
      </c>
      <c r="T19" s="4" t="s">
        <v>1499</v>
      </c>
      <c r="U19" s="10" t="s">
        <v>3156</v>
      </c>
      <c r="V19" s="6"/>
      <c r="W19" s="7" t="s">
        <v>136</v>
      </c>
      <c r="X19" s="3" t="s">
        <v>33</v>
      </c>
      <c r="Y19" s="7" t="s">
        <v>136</v>
      </c>
      <c r="Z19" s="3" t="s">
        <v>90</v>
      </c>
      <c r="AA19" s="7" t="s">
        <v>136</v>
      </c>
      <c r="AB19" s="3" t="s">
        <v>2582</v>
      </c>
      <c r="AC19" s="3" t="s">
        <v>3298</v>
      </c>
      <c r="AD19" s="3" t="s">
        <v>21</v>
      </c>
      <c r="AE19" s="6"/>
      <c r="AF19" s="3" t="s">
        <v>21</v>
      </c>
      <c r="AG19" s="3"/>
      <c r="AH19" s="3" t="s">
        <v>27</v>
      </c>
      <c r="AI19" s="3" t="s">
        <v>28</v>
      </c>
      <c r="AJ19" s="62" t="s">
        <v>3301</v>
      </c>
      <c r="AK19" s="54" t="s">
        <v>3289</v>
      </c>
      <c r="AL19" s="54" t="s">
        <v>3970</v>
      </c>
      <c r="AM19" s="54" t="s">
        <v>4019</v>
      </c>
      <c r="AN19" s="86" t="s">
        <v>4045</v>
      </c>
      <c r="AO19" s="88" t="s">
        <v>3389</v>
      </c>
      <c r="AP19" s="54" t="s">
        <v>4046</v>
      </c>
      <c r="AQ19" s="54" t="s">
        <v>4047</v>
      </c>
      <c r="AR19" s="54" t="s">
        <v>3896</v>
      </c>
      <c r="AS19" s="54" t="s">
        <v>3961</v>
      </c>
      <c r="AT19" s="54" t="s">
        <v>2687</v>
      </c>
      <c r="AU19" s="54" t="s">
        <v>3294</v>
      </c>
      <c r="AV19" s="54" t="s">
        <v>3389</v>
      </c>
      <c r="AW19" s="54"/>
      <c r="AX19" s="54" t="s">
        <v>4023</v>
      </c>
      <c r="AY19" s="92" t="s">
        <v>4051</v>
      </c>
      <c r="AZ19" s="92" t="s">
        <v>4052</v>
      </c>
      <c r="BA19" s="55" t="s">
        <v>3301</v>
      </c>
      <c r="BB19" s="54" t="s">
        <v>1004</v>
      </c>
      <c r="BC19" s="54" t="s">
        <v>3532</v>
      </c>
      <c r="BD19" s="55" t="s">
        <v>32</v>
      </c>
      <c r="BE19" s="54" t="s">
        <v>4048</v>
      </c>
      <c r="BF19" s="86" t="s">
        <v>4049</v>
      </c>
      <c r="BG19" s="55" t="s">
        <v>32</v>
      </c>
      <c r="BH19" s="55" t="s">
        <v>101</v>
      </c>
      <c r="BI19" s="54" t="s">
        <v>4050</v>
      </c>
      <c r="BJ19" s="55" t="s">
        <v>3656</v>
      </c>
      <c r="BK19" s="55" t="s">
        <v>21</v>
      </c>
      <c r="BL19" s="55"/>
      <c r="BM19" s="55"/>
      <c r="BN19" s="55" t="s">
        <v>21</v>
      </c>
      <c r="BO19" s="55"/>
      <c r="BP19" s="55"/>
      <c r="BQ19" s="90" t="s">
        <v>4053</v>
      </c>
      <c r="BR19" s="200" t="s">
        <v>3389</v>
      </c>
    </row>
    <row r="20" spans="1:70" s="91" customFormat="1" ht="148.15" customHeight="1" x14ac:dyDescent="0.25">
      <c r="A20" s="60" t="s">
        <v>963</v>
      </c>
      <c r="B20" s="87" t="s">
        <v>570</v>
      </c>
      <c r="C20" s="10" t="s">
        <v>984</v>
      </c>
      <c r="D20" s="10"/>
      <c r="E20" s="10" t="s">
        <v>984</v>
      </c>
      <c r="F20" s="3" t="s">
        <v>19</v>
      </c>
      <c r="G20" s="3" t="s">
        <v>1076</v>
      </c>
      <c r="H20" s="55" t="s">
        <v>571</v>
      </c>
      <c r="I20" s="3" t="s">
        <v>990</v>
      </c>
      <c r="J20" s="55" t="s">
        <v>990</v>
      </c>
      <c r="K20" s="9" t="s">
        <v>2746</v>
      </c>
      <c r="L20" s="12" t="s">
        <v>2747</v>
      </c>
      <c r="M20" s="4" t="s">
        <v>2615</v>
      </c>
      <c r="N20" s="4" t="s">
        <v>2780</v>
      </c>
      <c r="O20" s="10" t="s">
        <v>2621</v>
      </c>
      <c r="P20" s="10" t="s">
        <v>2907</v>
      </c>
      <c r="Q20" s="4" t="s">
        <v>1588</v>
      </c>
      <c r="R20" s="6"/>
      <c r="S20" s="4" t="s">
        <v>1589</v>
      </c>
      <c r="T20" s="4" t="s">
        <v>21</v>
      </c>
      <c r="U20" s="10" t="s">
        <v>3157</v>
      </c>
      <c r="V20" s="6"/>
      <c r="W20" s="7" t="s">
        <v>91</v>
      </c>
      <c r="X20" s="3" t="s">
        <v>33</v>
      </c>
      <c r="Y20" s="7" t="s">
        <v>91</v>
      </c>
      <c r="Z20" s="3" t="s">
        <v>90</v>
      </c>
      <c r="AA20" s="7" t="s">
        <v>59</v>
      </c>
      <c r="AB20" s="3" t="s">
        <v>2582</v>
      </c>
      <c r="AC20" s="3" t="s">
        <v>3298</v>
      </c>
      <c r="AD20" s="3" t="s">
        <v>21</v>
      </c>
      <c r="AE20" s="6"/>
      <c r="AF20" s="3" t="s">
        <v>21</v>
      </c>
      <c r="AG20" s="3"/>
      <c r="AH20" s="3" t="s">
        <v>27</v>
      </c>
      <c r="AI20" s="3" t="s">
        <v>28</v>
      </c>
      <c r="AJ20" s="62" t="s">
        <v>3301</v>
      </c>
      <c r="AK20" s="54" t="s">
        <v>3289</v>
      </c>
      <c r="AL20" s="54" t="s">
        <v>3970</v>
      </c>
      <c r="AM20" s="54" t="s">
        <v>4091</v>
      </c>
      <c r="AN20" s="86" t="s">
        <v>4092</v>
      </c>
      <c r="AO20" s="88" t="s">
        <v>3389</v>
      </c>
      <c r="AP20" s="54" t="s">
        <v>4093</v>
      </c>
      <c r="AQ20" s="54" t="s">
        <v>4094</v>
      </c>
      <c r="AR20" s="54" t="s">
        <v>4095</v>
      </c>
      <c r="AS20" s="54" t="s">
        <v>3961</v>
      </c>
      <c r="AT20" s="54" t="s">
        <v>2687</v>
      </c>
      <c r="AU20" s="54" t="s">
        <v>3294</v>
      </c>
      <c r="AV20" s="54" t="s">
        <v>3389</v>
      </c>
      <c r="AW20" s="54"/>
      <c r="AX20" s="55" t="s">
        <v>35</v>
      </c>
      <c r="AY20" s="93">
        <v>40358</v>
      </c>
      <c r="AZ20" s="93" t="s">
        <v>4096</v>
      </c>
      <c r="BA20" s="55" t="s">
        <v>3301</v>
      </c>
      <c r="BB20" s="55"/>
      <c r="BC20" s="55" t="s">
        <v>1011</v>
      </c>
      <c r="BD20" s="55" t="s">
        <v>983</v>
      </c>
      <c r="BE20" s="55" t="s">
        <v>3372</v>
      </c>
      <c r="BF20" s="88" t="s">
        <v>4097</v>
      </c>
      <c r="BG20" s="89" t="s">
        <v>1011</v>
      </c>
      <c r="BH20" s="55" t="s">
        <v>101</v>
      </c>
      <c r="BI20" s="54" t="s">
        <v>3644</v>
      </c>
      <c r="BJ20" s="55" t="s">
        <v>3656</v>
      </c>
      <c r="BK20" s="55" t="s">
        <v>21</v>
      </c>
      <c r="BL20" s="55"/>
      <c r="BM20" s="55"/>
      <c r="BN20" s="55" t="s">
        <v>21</v>
      </c>
      <c r="BO20" s="55"/>
      <c r="BP20" s="55"/>
      <c r="BQ20" s="90" t="s">
        <v>4098</v>
      </c>
      <c r="BR20" s="200" t="s">
        <v>3389</v>
      </c>
    </row>
    <row r="21" spans="1:70" s="91" customFormat="1" ht="69" customHeight="1" x14ac:dyDescent="0.25">
      <c r="A21" s="60" t="s">
        <v>964</v>
      </c>
      <c r="B21" s="87" t="s">
        <v>501</v>
      </c>
      <c r="C21" s="10" t="s">
        <v>984</v>
      </c>
      <c r="D21" s="10"/>
      <c r="E21" s="10" t="s">
        <v>984</v>
      </c>
      <c r="F21" s="3" t="s">
        <v>19</v>
      </c>
      <c r="G21" s="3" t="s">
        <v>1078</v>
      </c>
      <c r="H21" s="55" t="s">
        <v>502</v>
      </c>
      <c r="I21" s="3" t="s">
        <v>990</v>
      </c>
      <c r="J21" s="55" t="s">
        <v>990</v>
      </c>
      <c r="K21" s="4" t="s">
        <v>1634</v>
      </c>
      <c r="L21" s="5" t="s">
        <v>503</v>
      </c>
      <c r="M21" s="4" t="s">
        <v>1170</v>
      </c>
      <c r="N21" s="4" t="s">
        <v>2780</v>
      </c>
      <c r="O21" s="10" t="s">
        <v>2621</v>
      </c>
      <c r="P21" s="10" t="s">
        <v>1100</v>
      </c>
      <c r="Q21" s="4" t="s">
        <v>1635</v>
      </c>
      <c r="R21" s="6"/>
      <c r="S21" s="4" t="s">
        <v>1636</v>
      </c>
      <c r="T21" s="4" t="s">
        <v>1637</v>
      </c>
      <c r="U21" s="10" t="s">
        <v>3158</v>
      </c>
      <c r="V21" s="6"/>
      <c r="W21" s="7" t="s">
        <v>211</v>
      </c>
      <c r="X21" s="3" t="s">
        <v>33</v>
      </c>
      <c r="Y21" s="7" t="s">
        <v>504</v>
      </c>
      <c r="Z21" s="3" t="s">
        <v>90</v>
      </c>
      <c r="AA21" s="7" t="s">
        <v>505</v>
      </c>
      <c r="AB21" s="3" t="s">
        <v>2582</v>
      </c>
      <c r="AC21" s="3" t="s">
        <v>3298</v>
      </c>
      <c r="AD21" s="3" t="s">
        <v>21</v>
      </c>
      <c r="AE21" s="6"/>
      <c r="AF21" s="7" t="s">
        <v>506</v>
      </c>
      <c r="AG21" s="7" t="s">
        <v>984</v>
      </c>
      <c r="AH21" s="3" t="s">
        <v>27</v>
      </c>
      <c r="AI21" s="3" t="s">
        <v>28</v>
      </c>
      <c r="AJ21" s="62" t="s">
        <v>3301</v>
      </c>
      <c r="AK21" s="54" t="s">
        <v>3289</v>
      </c>
      <c r="AL21" s="54" t="s">
        <v>3970</v>
      </c>
      <c r="AM21" s="54" t="s">
        <v>4054</v>
      </c>
      <c r="AN21" s="86" t="s">
        <v>4055</v>
      </c>
      <c r="AO21" s="86" t="s">
        <v>3994</v>
      </c>
      <c r="AP21" s="55" t="s">
        <v>4056</v>
      </c>
      <c r="AQ21" s="54" t="s">
        <v>4057</v>
      </c>
      <c r="AR21" s="88" t="s">
        <v>2579</v>
      </c>
      <c r="AS21" s="54" t="s">
        <v>3957</v>
      </c>
      <c r="AT21" s="54" t="s">
        <v>2687</v>
      </c>
      <c r="AU21" s="54" t="s">
        <v>3294</v>
      </c>
      <c r="AV21" s="54" t="s">
        <v>3389</v>
      </c>
      <c r="AW21" s="54"/>
      <c r="AX21" s="55" t="s">
        <v>35</v>
      </c>
      <c r="AY21" s="93">
        <v>42357</v>
      </c>
      <c r="AZ21" s="93" t="s">
        <v>4058</v>
      </c>
      <c r="BA21" s="55" t="s">
        <v>3301</v>
      </c>
      <c r="BB21" s="55"/>
      <c r="BC21" s="55" t="s">
        <v>2607</v>
      </c>
      <c r="BD21" s="55" t="s">
        <v>32</v>
      </c>
      <c r="BE21" s="54" t="s">
        <v>3385</v>
      </c>
      <c r="BF21" s="88" t="s">
        <v>3528</v>
      </c>
      <c r="BG21" s="55" t="s">
        <v>32</v>
      </c>
      <c r="BH21" s="94" t="s">
        <v>45</v>
      </c>
      <c r="BI21" s="55"/>
      <c r="BJ21" s="55"/>
      <c r="BK21" s="55" t="s">
        <v>21</v>
      </c>
      <c r="BL21" s="55"/>
      <c r="BM21" s="55"/>
      <c r="BN21" s="55" t="s">
        <v>4060</v>
      </c>
      <c r="BO21" s="54" t="s">
        <v>4043</v>
      </c>
      <c r="BP21" s="55" t="s">
        <v>3517</v>
      </c>
      <c r="BQ21" s="90" t="s">
        <v>4059</v>
      </c>
      <c r="BR21" s="200" t="s">
        <v>3389</v>
      </c>
    </row>
    <row r="22" spans="1:70" s="91" customFormat="1" ht="78.75" x14ac:dyDescent="0.25">
      <c r="A22" s="60" t="s">
        <v>965</v>
      </c>
      <c r="B22" s="87" t="s">
        <v>626</v>
      </c>
      <c r="C22" s="10" t="s">
        <v>984</v>
      </c>
      <c r="D22" s="10"/>
      <c r="E22" s="10" t="s">
        <v>984</v>
      </c>
      <c r="F22" s="3" t="s">
        <v>19</v>
      </c>
      <c r="G22" s="3" t="s">
        <v>1029</v>
      </c>
      <c r="H22" s="55" t="s">
        <v>627</v>
      </c>
      <c r="I22" s="3" t="s">
        <v>990</v>
      </c>
      <c r="J22" s="55" t="s">
        <v>990</v>
      </c>
      <c r="K22" s="9" t="s">
        <v>2748</v>
      </c>
      <c r="L22" s="12" t="s">
        <v>2749</v>
      </c>
      <c r="M22" s="4" t="s">
        <v>2692</v>
      </c>
      <c r="N22" s="4" t="s">
        <v>2780</v>
      </c>
      <c r="O22" s="10" t="s">
        <v>2621</v>
      </c>
      <c r="P22" s="10" t="s">
        <v>2908</v>
      </c>
      <c r="Q22" s="4" t="s">
        <v>1731</v>
      </c>
      <c r="R22" s="6"/>
      <c r="S22" s="4" t="s">
        <v>1732</v>
      </c>
      <c r="T22" s="4" t="s">
        <v>1733</v>
      </c>
      <c r="U22" s="10" t="s">
        <v>3159</v>
      </c>
      <c r="V22" s="6"/>
      <c r="W22" s="7" t="s">
        <v>297</v>
      </c>
      <c r="X22" s="3" t="s">
        <v>33</v>
      </c>
      <c r="Y22" s="7" t="s">
        <v>200</v>
      </c>
      <c r="Z22" s="3" t="s">
        <v>90</v>
      </c>
      <c r="AA22" s="7" t="s">
        <v>200</v>
      </c>
      <c r="AB22" s="3" t="s">
        <v>2582</v>
      </c>
      <c r="AC22" s="3" t="s">
        <v>3298</v>
      </c>
      <c r="AD22" s="3" t="s">
        <v>21</v>
      </c>
      <c r="AE22" s="6"/>
      <c r="AF22" s="3" t="s">
        <v>21</v>
      </c>
      <c r="AG22" s="3"/>
      <c r="AH22" s="3" t="s">
        <v>27</v>
      </c>
      <c r="AI22" s="3" t="s">
        <v>28</v>
      </c>
      <c r="AJ22" s="62" t="s">
        <v>3301</v>
      </c>
      <c r="AK22" s="54" t="s">
        <v>3289</v>
      </c>
      <c r="AL22" s="54" t="s">
        <v>4007</v>
      </c>
      <c r="AM22" s="54" t="s">
        <v>4008</v>
      </c>
      <c r="AN22" s="86" t="s">
        <v>4009</v>
      </c>
      <c r="AO22" s="88" t="s">
        <v>3389</v>
      </c>
      <c r="AP22" s="55" t="s">
        <v>3317</v>
      </c>
      <c r="AQ22" s="54" t="s">
        <v>4011</v>
      </c>
      <c r="AR22" s="55" t="s">
        <v>4010</v>
      </c>
      <c r="AS22" s="54" t="s">
        <v>3957</v>
      </c>
      <c r="AT22" s="54" t="s">
        <v>2687</v>
      </c>
      <c r="AU22" s="54" t="s">
        <v>3294</v>
      </c>
      <c r="AV22" s="54" t="s">
        <v>3389</v>
      </c>
      <c r="AW22" s="54"/>
      <c r="AX22" s="55" t="s">
        <v>35</v>
      </c>
      <c r="AY22" s="93">
        <v>43026</v>
      </c>
      <c r="AZ22" s="93" t="s">
        <v>4012</v>
      </c>
      <c r="BA22" s="55" t="s">
        <v>3301</v>
      </c>
      <c r="BB22" s="55"/>
      <c r="BC22" s="55" t="s">
        <v>32</v>
      </c>
      <c r="BD22" s="55" t="s">
        <v>32</v>
      </c>
      <c r="BE22" s="93">
        <v>43026</v>
      </c>
      <c r="BF22" s="93" t="s">
        <v>4012</v>
      </c>
      <c r="BG22" s="55" t="s">
        <v>32</v>
      </c>
      <c r="BH22" s="55" t="s">
        <v>101</v>
      </c>
      <c r="BI22" s="54" t="s">
        <v>3597</v>
      </c>
      <c r="BJ22" s="55" t="s">
        <v>3656</v>
      </c>
      <c r="BK22" s="55" t="s">
        <v>21</v>
      </c>
      <c r="BL22" s="55"/>
      <c r="BM22" s="55"/>
      <c r="BN22" s="55" t="s">
        <v>21</v>
      </c>
      <c r="BO22" s="55"/>
      <c r="BP22" s="55"/>
      <c r="BQ22" s="90" t="s">
        <v>3466</v>
      </c>
      <c r="BR22" s="200" t="s">
        <v>3389</v>
      </c>
    </row>
    <row r="23" spans="1:70" s="91" customFormat="1" ht="47.25" x14ac:dyDescent="0.25">
      <c r="A23" s="60" t="s">
        <v>966</v>
      </c>
      <c r="B23" s="87" t="s">
        <v>495</v>
      </c>
      <c r="C23" s="10" t="s">
        <v>984</v>
      </c>
      <c r="D23" s="10"/>
      <c r="E23" s="10" t="s">
        <v>984</v>
      </c>
      <c r="F23" s="3" t="s">
        <v>52</v>
      </c>
      <c r="G23" s="3" t="s">
        <v>1078</v>
      </c>
      <c r="H23" s="55" t="s">
        <v>496</v>
      </c>
      <c r="I23" s="3" t="s">
        <v>990</v>
      </c>
      <c r="J23" s="55" t="s">
        <v>990</v>
      </c>
      <c r="K23" s="4" t="s">
        <v>1734</v>
      </c>
      <c r="L23" s="5" t="s">
        <v>1735</v>
      </c>
      <c r="M23" s="4" t="s">
        <v>1169</v>
      </c>
      <c r="N23" s="4" t="s">
        <v>2780</v>
      </c>
      <c r="O23" s="10" t="s">
        <v>2783</v>
      </c>
      <c r="P23" s="10" t="s">
        <v>2802</v>
      </c>
      <c r="Q23" s="4" t="s">
        <v>1736</v>
      </c>
      <c r="R23" s="6"/>
      <c r="S23" s="4" t="s">
        <v>1737</v>
      </c>
      <c r="T23" s="4" t="s">
        <v>1738</v>
      </c>
      <c r="U23" s="10" t="e">
        <v>#N/A</v>
      </c>
      <c r="V23" s="6"/>
      <c r="W23" s="7" t="s">
        <v>109</v>
      </c>
      <c r="X23" s="3" t="s">
        <v>33</v>
      </c>
      <c r="Y23" s="7" t="s">
        <v>109</v>
      </c>
      <c r="Z23" s="3" t="s">
        <v>90</v>
      </c>
      <c r="AA23" s="7" t="s">
        <v>109</v>
      </c>
      <c r="AB23" s="3" t="s">
        <v>2582</v>
      </c>
      <c r="AC23" s="3" t="s">
        <v>3298</v>
      </c>
      <c r="AD23" s="3" t="s">
        <v>21</v>
      </c>
      <c r="AE23" s="6"/>
      <c r="AF23" s="3" t="s">
        <v>21</v>
      </c>
      <c r="AG23" s="3"/>
      <c r="AH23" s="3" t="s">
        <v>27</v>
      </c>
      <c r="AI23" s="3" t="s">
        <v>28</v>
      </c>
      <c r="AJ23" s="62" t="s">
        <v>4946</v>
      </c>
      <c r="AK23" s="55" t="s">
        <v>68</v>
      </c>
      <c r="AL23" s="55" t="s">
        <v>289</v>
      </c>
      <c r="AM23" s="55" t="s">
        <v>3955</v>
      </c>
      <c r="AN23" s="86" t="s">
        <v>3956</v>
      </c>
      <c r="AO23" s="88" t="s">
        <v>3389</v>
      </c>
      <c r="AP23" s="54" t="s">
        <v>2599</v>
      </c>
      <c r="AQ23" s="54" t="s">
        <v>4809</v>
      </c>
      <c r="AR23" s="86" t="s">
        <v>4282</v>
      </c>
      <c r="AS23" s="54" t="s">
        <v>3957</v>
      </c>
      <c r="AT23" s="54" t="s">
        <v>2687</v>
      </c>
      <c r="AU23" s="54" t="s">
        <v>3294</v>
      </c>
      <c r="AV23" s="54" t="s">
        <v>3389</v>
      </c>
      <c r="AW23" s="54"/>
      <c r="AX23" s="55" t="s">
        <v>68</v>
      </c>
      <c r="AY23" s="93">
        <v>37746</v>
      </c>
      <c r="AZ23" s="55" t="s">
        <v>3955</v>
      </c>
      <c r="BA23" s="55" t="s">
        <v>4946</v>
      </c>
      <c r="BB23" s="55"/>
      <c r="BC23" s="55" t="s">
        <v>1011</v>
      </c>
      <c r="BD23" s="55" t="s">
        <v>983</v>
      </c>
      <c r="BE23" s="55" t="s">
        <v>3350</v>
      </c>
      <c r="BF23" s="54" t="s">
        <v>3294</v>
      </c>
      <c r="BG23" s="89" t="s">
        <v>1011</v>
      </c>
      <c r="BH23" s="55" t="s">
        <v>101</v>
      </c>
      <c r="BI23" s="54" t="s">
        <v>3597</v>
      </c>
      <c r="BJ23" s="55" t="s">
        <v>3656</v>
      </c>
      <c r="BK23" s="55" t="s">
        <v>21</v>
      </c>
      <c r="BL23" s="55"/>
      <c r="BM23" s="55"/>
      <c r="BN23" s="55" t="s">
        <v>21</v>
      </c>
      <c r="BO23" s="55"/>
      <c r="BP23" s="55"/>
      <c r="BQ23" s="87"/>
      <c r="BR23" s="200" t="s">
        <v>3389</v>
      </c>
    </row>
    <row r="24" spans="1:70" s="91" customFormat="1" ht="78.75" x14ac:dyDescent="0.25">
      <c r="A24" s="60" t="s">
        <v>967</v>
      </c>
      <c r="B24" s="87" t="s">
        <v>605</v>
      </c>
      <c r="C24" s="10" t="s">
        <v>984</v>
      </c>
      <c r="D24" s="10"/>
      <c r="E24" s="10" t="s">
        <v>984</v>
      </c>
      <c r="F24" s="3" t="s">
        <v>19</v>
      </c>
      <c r="G24" s="3" t="s">
        <v>1032</v>
      </c>
      <c r="H24" s="55" t="s">
        <v>606</v>
      </c>
      <c r="I24" s="3" t="s">
        <v>990</v>
      </c>
      <c r="J24" s="55" t="s">
        <v>990</v>
      </c>
      <c r="K24" s="4" t="s">
        <v>1748</v>
      </c>
      <c r="L24" s="5" t="s">
        <v>1749</v>
      </c>
      <c r="M24" s="4" t="s">
        <v>1170</v>
      </c>
      <c r="N24" s="4" t="s">
        <v>2780</v>
      </c>
      <c r="O24" s="10" t="s">
        <v>2782</v>
      </c>
      <c r="P24" s="10" t="s">
        <v>2909</v>
      </c>
      <c r="Q24" s="4" t="s">
        <v>1750</v>
      </c>
      <c r="R24" s="6"/>
      <c r="S24" s="4" t="s">
        <v>1751</v>
      </c>
      <c r="T24" s="4" t="s">
        <v>1752</v>
      </c>
      <c r="U24" s="10" t="s">
        <v>3160</v>
      </c>
      <c r="V24" s="6"/>
      <c r="W24" s="7" t="s">
        <v>136</v>
      </c>
      <c r="X24" s="3" t="s">
        <v>33</v>
      </c>
      <c r="Y24" s="7" t="s">
        <v>136</v>
      </c>
      <c r="Z24" s="3" t="s">
        <v>90</v>
      </c>
      <c r="AA24" s="7" t="s">
        <v>136</v>
      </c>
      <c r="AB24" s="3" t="s">
        <v>2582</v>
      </c>
      <c r="AC24" s="3" t="s">
        <v>3298</v>
      </c>
      <c r="AD24" s="3" t="s">
        <v>21</v>
      </c>
      <c r="AE24" s="6"/>
      <c r="AF24" s="3" t="s">
        <v>21</v>
      </c>
      <c r="AG24" s="3"/>
      <c r="AH24" s="3" t="s">
        <v>27</v>
      </c>
      <c r="AI24" s="3" t="s">
        <v>28</v>
      </c>
      <c r="AJ24" s="62" t="s">
        <v>4946</v>
      </c>
      <c r="AK24" s="54" t="s">
        <v>2768</v>
      </c>
      <c r="AL24" s="54" t="s">
        <v>4013</v>
      </c>
      <c r="AM24" s="54" t="s">
        <v>4014</v>
      </c>
      <c r="AN24" s="86" t="s">
        <v>4015</v>
      </c>
      <c r="AO24" s="88" t="s">
        <v>3389</v>
      </c>
      <c r="AP24" s="55" t="s">
        <v>3317</v>
      </c>
      <c r="AQ24" s="54" t="s">
        <v>4016</v>
      </c>
      <c r="AR24" s="55" t="s">
        <v>4017</v>
      </c>
      <c r="AS24" s="54" t="s">
        <v>3957</v>
      </c>
      <c r="AT24" s="54" t="s">
        <v>2687</v>
      </c>
      <c r="AU24" s="54" t="s">
        <v>3294</v>
      </c>
      <c r="AV24" s="54" t="s">
        <v>3389</v>
      </c>
      <c r="AW24" s="54"/>
      <c r="AX24" s="55" t="s">
        <v>68</v>
      </c>
      <c r="AY24" s="93">
        <v>36983</v>
      </c>
      <c r="AZ24" s="93" t="s">
        <v>3686</v>
      </c>
      <c r="BA24" s="55" t="s">
        <v>4946</v>
      </c>
      <c r="BB24" s="55"/>
      <c r="BC24" s="55" t="s">
        <v>983</v>
      </c>
      <c r="BD24" s="55" t="s">
        <v>983</v>
      </c>
      <c r="BE24" s="55" t="s">
        <v>3373</v>
      </c>
      <c r="BF24" s="88" t="s">
        <v>3512</v>
      </c>
      <c r="BG24" s="55" t="s">
        <v>983</v>
      </c>
      <c r="BH24" s="55" t="s">
        <v>101</v>
      </c>
      <c r="BI24" s="54" t="s">
        <v>3597</v>
      </c>
      <c r="BJ24" s="55" t="s">
        <v>3656</v>
      </c>
      <c r="BK24" s="55" t="s">
        <v>21</v>
      </c>
      <c r="BL24" s="55"/>
      <c r="BM24" s="55"/>
      <c r="BN24" s="55" t="s">
        <v>21</v>
      </c>
      <c r="BO24" s="55"/>
      <c r="BP24" s="55"/>
      <c r="BQ24" s="90" t="s">
        <v>4018</v>
      </c>
      <c r="BR24" s="200" t="s">
        <v>3389</v>
      </c>
    </row>
    <row r="25" spans="1:70" s="91" customFormat="1" ht="90" customHeight="1" x14ac:dyDescent="0.25">
      <c r="A25" s="60" t="s">
        <v>968</v>
      </c>
      <c r="B25" s="87" t="s">
        <v>547</v>
      </c>
      <c r="C25" s="10" t="s">
        <v>984</v>
      </c>
      <c r="D25" s="10"/>
      <c r="E25" s="10" t="s">
        <v>984</v>
      </c>
      <c r="F25" s="3" t="s">
        <v>52</v>
      </c>
      <c r="G25" s="3" t="s">
        <v>1043</v>
      </c>
      <c r="H25" s="55" t="s">
        <v>548</v>
      </c>
      <c r="I25" s="3" t="s">
        <v>990</v>
      </c>
      <c r="J25" s="55" t="s">
        <v>990</v>
      </c>
      <c r="K25" s="4" t="s">
        <v>1843</v>
      </c>
      <c r="L25" s="5" t="s">
        <v>1844</v>
      </c>
      <c r="M25" s="4" t="s">
        <v>1170</v>
      </c>
      <c r="N25" s="4" t="s">
        <v>2780</v>
      </c>
      <c r="O25" s="10" t="s">
        <v>2621</v>
      </c>
      <c r="P25" s="10" t="s">
        <v>2910</v>
      </c>
      <c r="Q25" s="4" t="s">
        <v>1845</v>
      </c>
      <c r="R25" s="6"/>
      <c r="S25" s="4" t="s">
        <v>1846</v>
      </c>
      <c r="T25" s="4" t="s">
        <v>1847</v>
      </c>
      <c r="U25" s="10" t="s">
        <v>3161</v>
      </c>
      <c r="V25" s="6"/>
      <c r="W25" s="7" t="s">
        <v>125</v>
      </c>
      <c r="X25" s="3" t="s">
        <v>33</v>
      </c>
      <c r="Y25" s="7" t="s">
        <v>125</v>
      </c>
      <c r="Z25" s="3" t="s">
        <v>90</v>
      </c>
      <c r="AA25" s="7" t="s">
        <v>125</v>
      </c>
      <c r="AB25" s="3" t="s">
        <v>2582</v>
      </c>
      <c r="AC25" s="3" t="s">
        <v>3298</v>
      </c>
      <c r="AD25" s="3" t="s">
        <v>21</v>
      </c>
      <c r="AE25" s="6"/>
      <c r="AF25" s="3" t="s">
        <v>21</v>
      </c>
      <c r="AG25" s="3"/>
      <c r="AH25" s="3" t="s">
        <v>27</v>
      </c>
      <c r="AI25" s="3" t="s">
        <v>28</v>
      </c>
      <c r="AJ25" s="62" t="s">
        <v>4946</v>
      </c>
      <c r="AK25" s="55" t="s">
        <v>68</v>
      </c>
      <c r="AL25" s="55" t="s">
        <v>289</v>
      </c>
      <c r="AM25" s="55" t="s">
        <v>3686</v>
      </c>
      <c r="AN25" s="86" t="s">
        <v>4000</v>
      </c>
      <c r="AO25" s="88" t="s">
        <v>3389</v>
      </c>
      <c r="AP25" s="55" t="s">
        <v>4001</v>
      </c>
      <c r="AQ25" s="54" t="s">
        <v>3907</v>
      </c>
      <c r="AR25" s="55" t="s">
        <v>3626</v>
      </c>
      <c r="AS25" s="54" t="s">
        <v>3957</v>
      </c>
      <c r="AT25" s="54" t="s">
        <v>2687</v>
      </c>
      <c r="AU25" s="54" t="s">
        <v>3294</v>
      </c>
      <c r="AV25" s="54" t="s">
        <v>3389</v>
      </c>
      <c r="AW25" s="54"/>
      <c r="AX25" s="55" t="s">
        <v>68</v>
      </c>
      <c r="AY25" s="93">
        <v>38666</v>
      </c>
      <c r="AZ25" s="55" t="s">
        <v>3686</v>
      </c>
      <c r="BA25" s="55" t="s">
        <v>4946</v>
      </c>
      <c r="BB25" s="55"/>
      <c r="BC25" s="55" t="s">
        <v>1011</v>
      </c>
      <c r="BD25" s="55" t="s">
        <v>983</v>
      </c>
      <c r="BE25" s="55" t="s">
        <v>3350</v>
      </c>
      <c r="BF25" s="54" t="s">
        <v>3294</v>
      </c>
      <c r="BG25" s="55" t="s">
        <v>1011</v>
      </c>
      <c r="BH25" s="55" t="s">
        <v>101</v>
      </c>
      <c r="BI25" s="54" t="s">
        <v>3597</v>
      </c>
      <c r="BJ25" s="55" t="s">
        <v>3656</v>
      </c>
      <c r="BK25" s="55" t="s">
        <v>21</v>
      </c>
      <c r="BL25" s="55"/>
      <c r="BM25" s="55"/>
      <c r="BN25" s="55" t="s">
        <v>21</v>
      </c>
      <c r="BO25" s="55"/>
      <c r="BP25" s="55"/>
      <c r="BQ25" s="90" t="s">
        <v>4002</v>
      </c>
      <c r="BR25" s="200" t="s">
        <v>3389</v>
      </c>
    </row>
    <row r="26" spans="1:70" s="91" customFormat="1" ht="63" x14ac:dyDescent="0.25">
      <c r="A26" s="60" t="s">
        <v>969</v>
      </c>
      <c r="B26" s="87" t="s">
        <v>530</v>
      </c>
      <c r="C26" s="10" t="s">
        <v>984</v>
      </c>
      <c r="D26" s="10"/>
      <c r="E26" s="10" t="s">
        <v>984</v>
      </c>
      <c r="F26" s="3" t="s">
        <v>52</v>
      </c>
      <c r="G26" s="3" t="s">
        <v>1030</v>
      </c>
      <c r="H26" s="55" t="s">
        <v>531</v>
      </c>
      <c r="I26" s="3" t="s">
        <v>990</v>
      </c>
      <c r="J26" s="55" t="s">
        <v>990</v>
      </c>
      <c r="K26" s="9" t="s">
        <v>2750</v>
      </c>
      <c r="L26" s="12" t="s">
        <v>2751</v>
      </c>
      <c r="M26" s="4" t="s">
        <v>2707</v>
      </c>
      <c r="N26" s="4" t="s">
        <v>2780</v>
      </c>
      <c r="O26" s="10" t="s">
        <v>2782</v>
      </c>
      <c r="P26" s="10" t="s">
        <v>2911</v>
      </c>
      <c r="Q26" s="4" t="s">
        <v>1906</v>
      </c>
      <c r="R26" s="6"/>
      <c r="S26" s="4" t="s">
        <v>1907</v>
      </c>
      <c r="T26" s="4" t="s">
        <v>1908</v>
      </c>
      <c r="U26" s="10" t="s">
        <v>3162</v>
      </c>
      <c r="V26" s="6"/>
      <c r="W26" s="7" t="s">
        <v>125</v>
      </c>
      <c r="X26" s="3" t="s">
        <v>33</v>
      </c>
      <c r="Y26" s="7" t="s">
        <v>125</v>
      </c>
      <c r="Z26" s="3" t="s">
        <v>90</v>
      </c>
      <c r="AA26" s="7" t="s">
        <v>125</v>
      </c>
      <c r="AB26" s="3" t="s">
        <v>2582</v>
      </c>
      <c r="AC26" s="3" t="s">
        <v>3298</v>
      </c>
      <c r="AD26" s="3" t="s">
        <v>21</v>
      </c>
      <c r="AE26" s="6"/>
      <c r="AF26" s="3" t="s">
        <v>21</v>
      </c>
      <c r="AG26" s="3"/>
      <c r="AH26" s="3" t="s">
        <v>27</v>
      </c>
      <c r="AI26" s="3" t="s">
        <v>28</v>
      </c>
      <c r="AJ26" s="62" t="s">
        <v>4946</v>
      </c>
      <c r="AK26" s="55" t="s">
        <v>68</v>
      </c>
      <c r="AL26" s="55" t="s">
        <v>289</v>
      </c>
      <c r="AM26" s="55" t="s">
        <v>3686</v>
      </c>
      <c r="AN26" s="86" t="s">
        <v>4099</v>
      </c>
      <c r="AO26" s="88" t="s">
        <v>3389</v>
      </c>
      <c r="AP26" s="54" t="s">
        <v>4046</v>
      </c>
      <c r="AQ26" s="54" t="s">
        <v>4100</v>
      </c>
      <c r="AR26" s="54" t="s">
        <v>3896</v>
      </c>
      <c r="AS26" s="54" t="s">
        <v>3957</v>
      </c>
      <c r="AT26" s="54" t="s">
        <v>2687</v>
      </c>
      <c r="AU26" s="54" t="s">
        <v>3294</v>
      </c>
      <c r="AV26" s="54" t="s">
        <v>3389</v>
      </c>
      <c r="AW26" s="54"/>
      <c r="AX26" s="55" t="s">
        <v>68</v>
      </c>
      <c r="AY26" s="93">
        <v>39688</v>
      </c>
      <c r="AZ26" s="55" t="s">
        <v>3686</v>
      </c>
      <c r="BA26" s="55" t="s">
        <v>4946</v>
      </c>
      <c r="BB26" s="55"/>
      <c r="BC26" s="55" t="s">
        <v>68</v>
      </c>
      <c r="BD26" s="55" t="s">
        <v>3302</v>
      </c>
      <c r="BE26" s="55" t="s">
        <v>3374</v>
      </c>
      <c r="BF26" s="88" t="s">
        <v>3491</v>
      </c>
      <c r="BG26" s="66" t="s">
        <v>4946</v>
      </c>
      <c r="BH26" s="55" t="s">
        <v>101</v>
      </c>
      <c r="BI26" s="54" t="s">
        <v>3597</v>
      </c>
      <c r="BJ26" s="55" t="s">
        <v>3656</v>
      </c>
      <c r="BK26" s="55" t="s">
        <v>21</v>
      </c>
      <c r="BL26" s="55"/>
      <c r="BM26" s="55"/>
      <c r="BN26" s="55" t="s">
        <v>21</v>
      </c>
      <c r="BO26" s="55"/>
      <c r="BP26" s="55"/>
      <c r="BQ26" s="87"/>
      <c r="BR26" s="200" t="s">
        <v>3389</v>
      </c>
    </row>
    <row r="27" spans="1:70" s="91" customFormat="1" ht="94.5" x14ac:dyDescent="0.25">
      <c r="A27" s="60" t="s">
        <v>970</v>
      </c>
      <c r="B27" s="87" t="s">
        <v>469</v>
      </c>
      <c r="C27" s="10" t="s">
        <v>984</v>
      </c>
      <c r="D27" s="10"/>
      <c r="E27" s="10" t="s">
        <v>984</v>
      </c>
      <c r="F27" s="3" t="s">
        <v>52</v>
      </c>
      <c r="G27" s="3" t="s">
        <v>1091</v>
      </c>
      <c r="H27" s="55" t="s">
        <v>470</v>
      </c>
      <c r="I27" s="3" t="s">
        <v>990</v>
      </c>
      <c r="J27" s="55" t="s">
        <v>990</v>
      </c>
      <c r="K27" s="9" t="s">
        <v>2752</v>
      </c>
      <c r="L27" s="12" t="s">
        <v>2753</v>
      </c>
      <c r="M27" s="4" t="s">
        <v>2707</v>
      </c>
      <c r="N27" s="4" t="s">
        <v>2780</v>
      </c>
      <c r="O27" s="10" t="s">
        <v>2621</v>
      </c>
      <c r="P27" s="10" t="s">
        <v>2862</v>
      </c>
      <c r="Q27" s="4" t="s">
        <v>1923</v>
      </c>
      <c r="R27" s="6"/>
      <c r="S27" s="4" t="s">
        <v>1924</v>
      </c>
      <c r="T27" s="4" t="s">
        <v>1925</v>
      </c>
      <c r="U27" s="10" t="s">
        <v>3098</v>
      </c>
      <c r="V27" s="6"/>
      <c r="W27" s="7" t="s">
        <v>109</v>
      </c>
      <c r="X27" s="3" t="s">
        <v>33</v>
      </c>
      <c r="Y27" s="7" t="s">
        <v>109</v>
      </c>
      <c r="Z27" s="3" t="s">
        <v>90</v>
      </c>
      <c r="AA27" s="7" t="s">
        <v>109</v>
      </c>
      <c r="AB27" s="3" t="s">
        <v>2582</v>
      </c>
      <c r="AC27" s="3" t="s">
        <v>3298</v>
      </c>
      <c r="AD27" s="3" t="s">
        <v>21</v>
      </c>
      <c r="AE27" s="6"/>
      <c r="AF27" s="3" t="s">
        <v>21</v>
      </c>
      <c r="AG27" s="3"/>
      <c r="AH27" s="3" t="s">
        <v>27</v>
      </c>
      <c r="AI27" s="3" t="s">
        <v>28</v>
      </c>
      <c r="AJ27" s="62" t="s">
        <v>3301</v>
      </c>
      <c r="AK27" s="54" t="s">
        <v>3977</v>
      </c>
      <c r="AL27" s="54" t="s">
        <v>4029</v>
      </c>
      <c r="AM27" s="54" t="s">
        <v>4030</v>
      </c>
      <c r="AN27" s="86" t="s">
        <v>4031</v>
      </c>
      <c r="AO27" s="86" t="s">
        <v>4032</v>
      </c>
      <c r="AP27" s="54" t="s">
        <v>3666</v>
      </c>
      <c r="AQ27" s="54" t="s">
        <v>4033</v>
      </c>
      <c r="AR27" s="54" t="s">
        <v>3816</v>
      </c>
      <c r="AS27" s="54" t="s">
        <v>4034</v>
      </c>
      <c r="AT27" s="54" t="s">
        <v>2687</v>
      </c>
      <c r="AU27" s="54" t="s">
        <v>3294</v>
      </c>
      <c r="AV27" s="54" t="s">
        <v>3389</v>
      </c>
      <c r="AW27" s="54"/>
      <c r="AX27" s="54" t="s">
        <v>35</v>
      </c>
      <c r="AY27" s="93">
        <v>37731</v>
      </c>
      <c r="AZ27" s="93" t="s">
        <v>3686</v>
      </c>
      <c r="BA27" s="55" t="s">
        <v>3301</v>
      </c>
      <c r="BB27" s="54"/>
      <c r="BC27" s="55" t="s">
        <v>68</v>
      </c>
      <c r="BD27" s="55" t="s">
        <v>3302</v>
      </c>
      <c r="BE27" s="55" t="s">
        <v>3375</v>
      </c>
      <c r="BF27" s="86" t="s">
        <v>4035</v>
      </c>
      <c r="BG27" s="66" t="s">
        <v>4946</v>
      </c>
      <c r="BH27" s="55" t="s">
        <v>101</v>
      </c>
      <c r="BI27" s="54" t="s">
        <v>3923</v>
      </c>
      <c r="BJ27" s="55" t="s">
        <v>3656</v>
      </c>
      <c r="BK27" s="55" t="s">
        <v>21</v>
      </c>
      <c r="BL27" s="55"/>
      <c r="BM27" s="55"/>
      <c r="BN27" s="55" t="s">
        <v>21</v>
      </c>
      <c r="BO27" s="55"/>
      <c r="BP27" s="55"/>
      <c r="BQ27" s="87"/>
      <c r="BR27" s="200" t="s">
        <v>3389</v>
      </c>
    </row>
    <row r="28" spans="1:70" s="91" customFormat="1" ht="78.75" x14ac:dyDescent="0.25">
      <c r="A28" s="60" t="s">
        <v>971</v>
      </c>
      <c r="B28" s="87" t="s">
        <v>551</v>
      </c>
      <c r="C28" s="10" t="s">
        <v>984</v>
      </c>
      <c r="D28" s="10"/>
      <c r="E28" s="10" t="s">
        <v>984</v>
      </c>
      <c r="F28" s="3" t="s">
        <v>19</v>
      </c>
      <c r="G28" s="3" t="s">
        <v>1043</v>
      </c>
      <c r="H28" s="55" t="s">
        <v>552</v>
      </c>
      <c r="I28" s="3" t="s">
        <v>990</v>
      </c>
      <c r="J28" s="55" t="s">
        <v>990</v>
      </c>
      <c r="K28" s="4" t="s">
        <v>1995</v>
      </c>
      <c r="L28" s="5" t="s">
        <v>390</v>
      </c>
      <c r="M28" s="4" t="s">
        <v>1170</v>
      </c>
      <c r="N28" s="4" t="s">
        <v>2780</v>
      </c>
      <c r="O28" s="10" t="s">
        <v>2621</v>
      </c>
      <c r="P28" s="10" t="s">
        <v>2912</v>
      </c>
      <c r="Q28" s="4" t="s">
        <v>1996</v>
      </c>
      <c r="R28" s="6"/>
      <c r="S28" s="4" t="s">
        <v>1997</v>
      </c>
      <c r="T28" s="4" t="s">
        <v>1998</v>
      </c>
      <c r="U28" s="10" t="s">
        <v>3163</v>
      </c>
      <c r="V28" s="6"/>
      <c r="W28" s="7" t="s">
        <v>200</v>
      </c>
      <c r="X28" s="3" t="s">
        <v>33</v>
      </c>
      <c r="Y28" s="7" t="s">
        <v>200</v>
      </c>
      <c r="Z28" s="3" t="s">
        <v>90</v>
      </c>
      <c r="AA28" s="7" t="s">
        <v>200</v>
      </c>
      <c r="AB28" s="3" t="s">
        <v>2582</v>
      </c>
      <c r="AC28" s="3" t="s">
        <v>3298</v>
      </c>
      <c r="AD28" s="3" t="s">
        <v>21</v>
      </c>
      <c r="AE28" s="6"/>
      <c r="AF28" s="3" t="s">
        <v>21</v>
      </c>
      <c r="AG28" s="3"/>
      <c r="AH28" s="3" t="s">
        <v>27</v>
      </c>
      <c r="AI28" s="3" t="s">
        <v>28</v>
      </c>
      <c r="AJ28" s="62" t="s">
        <v>3301</v>
      </c>
      <c r="AK28" s="54" t="s">
        <v>3289</v>
      </c>
      <c r="AL28" s="54" t="s">
        <v>3963</v>
      </c>
      <c r="AM28" s="54" t="s">
        <v>4078</v>
      </c>
      <c r="AN28" s="86" t="s">
        <v>4079</v>
      </c>
      <c r="AO28" s="88" t="s">
        <v>3389</v>
      </c>
      <c r="AP28" s="54" t="s">
        <v>2519</v>
      </c>
      <c r="AQ28" s="54" t="s">
        <v>4080</v>
      </c>
      <c r="AR28" s="54" t="s">
        <v>3928</v>
      </c>
      <c r="AS28" s="54" t="s">
        <v>3961</v>
      </c>
      <c r="AT28" s="54" t="s">
        <v>2687</v>
      </c>
      <c r="AU28" s="54" t="s">
        <v>3294</v>
      </c>
      <c r="AV28" s="54" t="s">
        <v>3389</v>
      </c>
      <c r="AW28" s="54"/>
      <c r="AX28" s="55" t="s">
        <v>35</v>
      </c>
      <c r="AY28" s="93">
        <v>43248</v>
      </c>
      <c r="AZ28" s="93" t="s">
        <v>3495</v>
      </c>
      <c r="BA28" s="55" t="s">
        <v>3301</v>
      </c>
      <c r="BB28" s="55"/>
      <c r="BC28" s="54" t="s">
        <v>3532</v>
      </c>
      <c r="BD28" s="55" t="s">
        <v>32</v>
      </c>
      <c r="BE28" s="54" t="s">
        <v>4081</v>
      </c>
      <c r="BF28" s="86" t="s">
        <v>4082</v>
      </c>
      <c r="BG28" s="55" t="s">
        <v>32</v>
      </c>
      <c r="BH28" s="55" t="s">
        <v>101</v>
      </c>
      <c r="BI28" s="54" t="s">
        <v>3644</v>
      </c>
      <c r="BJ28" s="55" t="s">
        <v>3656</v>
      </c>
      <c r="BK28" s="55" t="s">
        <v>21</v>
      </c>
      <c r="BL28" s="55"/>
      <c r="BM28" s="55"/>
      <c r="BN28" s="55" t="s">
        <v>21</v>
      </c>
      <c r="BO28" s="55"/>
      <c r="BP28" s="55"/>
      <c r="BQ28" s="90" t="s">
        <v>4083</v>
      </c>
      <c r="BR28" s="200" t="s">
        <v>3389</v>
      </c>
    </row>
    <row r="29" spans="1:70" s="91" customFormat="1" ht="60" customHeight="1" x14ac:dyDescent="0.25">
      <c r="A29" s="60" t="s">
        <v>972</v>
      </c>
      <c r="B29" s="87" t="s">
        <v>123</v>
      </c>
      <c r="C29" s="10" t="s">
        <v>984</v>
      </c>
      <c r="D29" s="10"/>
      <c r="E29" s="10" t="s">
        <v>984</v>
      </c>
      <c r="F29" s="3" t="s">
        <v>19</v>
      </c>
      <c r="G29" s="3" t="s">
        <v>1027</v>
      </c>
      <c r="H29" s="55" t="s">
        <v>124</v>
      </c>
      <c r="I29" s="3" t="s">
        <v>990</v>
      </c>
      <c r="J29" s="55" t="s">
        <v>990</v>
      </c>
      <c r="K29" s="4" t="s">
        <v>2017</v>
      </c>
      <c r="L29" s="5" t="s">
        <v>2018</v>
      </c>
      <c r="M29" s="4" t="s">
        <v>1170</v>
      </c>
      <c r="N29" s="4" t="s">
        <v>2780</v>
      </c>
      <c r="O29" s="10" t="s">
        <v>2782</v>
      </c>
      <c r="P29" s="10" t="s">
        <v>2913</v>
      </c>
      <c r="Q29" s="4" t="s">
        <v>2019</v>
      </c>
      <c r="R29" s="6"/>
      <c r="S29" s="4" t="s">
        <v>2020</v>
      </c>
      <c r="T29" s="4" t="s">
        <v>2021</v>
      </c>
      <c r="U29" s="10" t="s">
        <v>3164</v>
      </c>
      <c r="V29" s="6"/>
      <c r="W29" s="7" t="s">
        <v>125</v>
      </c>
      <c r="X29" s="3" t="s">
        <v>33</v>
      </c>
      <c r="Y29" s="7" t="s">
        <v>125</v>
      </c>
      <c r="Z29" s="3" t="s">
        <v>90</v>
      </c>
      <c r="AA29" s="7" t="s">
        <v>125</v>
      </c>
      <c r="AB29" s="3" t="s">
        <v>2582</v>
      </c>
      <c r="AC29" s="3" t="s">
        <v>3298</v>
      </c>
      <c r="AD29" s="7"/>
      <c r="AE29" s="6"/>
      <c r="AF29" s="3" t="s">
        <v>21</v>
      </c>
      <c r="AG29" s="3"/>
      <c r="AH29" s="3" t="s">
        <v>27</v>
      </c>
      <c r="AI29" s="3" t="s">
        <v>28</v>
      </c>
      <c r="AJ29" s="62" t="s">
        <v>3301</v>
      </c>
      <c r="AK29" s="54" t="s">
        <v>3289</v>
      </c>
      <c r="AL29" s="54" t="s">
        <v>4061</v>
      </c>
      <c r="AM29" s="54" t="s">
        <v>4062</v>
      </c>
      <c r="AN29" s="86" t="s">
        <v>4063</v>
      </c>
      <c r="AO29" s="88" t="s">
        <v>3389</v>
      </c>
      <c r="AP29" s="55" t="s">
        <v>4064</v>
      </c>
      <c r="AQ29" s="54" t="s">
        <v>4065</v>
      </c>
      <c r="AR29" s="54" t="s">
        <v>3495</v>
      </c>
      <c r="AS29" s="54" t="s">
        <v>4034</v>
      </c>
      <c r="AT29" s="54" t="s">
        <v>2687</v>
      </c>
      <c r="AU29" s="54" t="s">
        <v>3294</v>
      </c>
      <c r="AV29" s="54" t="s">
        <v>3389</v>
      </c>
      <c r="AW29" s="54"/>
      <c r="AX29" s="55" t="s">
        <v>35</v>
      </c>
      <c r="AY29" s="54" t="s">
        <v>3332</v>
      </c>
      <c r="AZ29" s="93" t="s">
        <v>3686</v>
      </c>
      <c r="BA29" s="55" t="s">
        <v>3301</v>
      </c>
      <c r="BB29" s="55"/>
      <c r="BC29" s="55" t="s">
        <v>2608</v>
      </c>
      <c r="BD29" s="55" t="s">
        <v>32</v>
      </c>
      <c r="BE29" s="55" t="s">
        <v>3376</v>
      </c>
      <c r="BF29" s="88" t="s">
        <v>3528</v>
      </c>
      <c r="BG29" s="55" t="s">
        <v>32</v>
      </c>
      <c r="BH29" s="94" t="s">
        <v>45</v>
      </c>
      <c r="BI29" s="55"/>
      <c r="BJ29" s="55"/>
      <c r="BK29" s="55" t="s">
        <v>21</v>
      </c>
      <c r="BL29" s="55"/>
      <c r="BM29" s="55"/>
      <c r="BN29" s="55" t="s">
        <v>46</v>
      </c>
      <c r="BO29" s="55"/>
      <c r="BP29" s="55"/>
      <c r="BQ29" s="90" t="s">
        <v>4066</v>
      </c>
      <c r="BR29" s="200" t="s">
        <v>3389</v>
      </c>
    </row>
    <row r="30" spans="1:70" s="91" customFormat="1" ht="68.45" customHeight="1" x14ac:dyDescent="0.25">
      <c r="A30" s="60" t="s">
        <v>973</v>
      </c>
      <c r="B30" s="87" t="s">
        <v>2492</v>
      </c>
      <c r="C30" s="10" t="s">
        <v>984</v>
      </c>
      <c r="D30" s="10"/>
      <c r="E30" s="10" t="s">
        <v>984</v>
      </c>
      <c r="F30" s="3" t="s">
        <v>52</v>
      </c>
      <c r="G30" s="3" t="s">
        <v>1027</v>
      </c>
      <c r="H30" s="54" t="s">
        <v>2497</v>
      </c>
      <c r="I30" s="3" t="s">
        <v>990</v>
      </c>
      <c r="J30" s="55" t="s">
        <v>990</v>
      </c>
      <c r="K30" s="9" t="s">
        <v>2493</v>
      </c>
      <c r="L30" s="12" t="s">
        <v>833</v>
      </c>
      <c r="M30" s="4" t="s">
        <v>2494</v>
      </c>
      <c r="N30" s="4" t="s">
        <v>2780</v>
      </c>
      <c r="O30" s="10" t="s">
        <v>2621</v>
      </c>
      <c r="P30" s="10" t="s">
        <v>2914</v>
      </c>
      <c r="Q30" s="4" t="s">
        <v>2495</v>
      </c>
      <c r="R30" s="6"/>
      <c r="S30" s="9" t="s">
        <v>2496</v>
      </c>
      <c r="T30" s="4"/>
      <c r="U30" s="10" t="e">
        <v>#N/A</v>
      </c>
      <c r="V30" s="6"/>
      <c r="W30" s="11" t="s">
        <v>2461</v>
      </c>
      <c r="X30" s="3" t="s">
        <v>33</v>
      </c>
      <c r="Y30" s="11" t="s">
        <v>2461</v>
      </c>
      <c r="Z30" s="3" t="s">
        <v>90</v>
      </c>
      <c r="AA30" s="11" t="s">
        <v>718</v>
      </c>
      <c r="AB30" s="3" t="s">
        <v>2582</v>
      </c>
      <c r="AC30" s="3" t="s">
        <v>3298</v>
      </c>
      <c r="AD30" s="7"/>
      <c r="AE30" s="6"/>
      <c r="AF30" s="3"/>
      <c r="AG30" s="3" t="s">
        <v>984</v>
      </c>
      <c r="AH30" s="3" t="s">
        <v>27</v>
      </c>
      <c r="AI30" s="3" t="s">
        <v>28</v>
      </c>
      <c r="AJ30" s="62" t="s">
        <v>3301</v>
      </c>
      <c r="AK30" s="54" t="s">
        <v>3289</v>
      </c>
      <c r="AL30" s="54" t="s">
        <v>3970</v>
      </c>
      <c r="AM30" s="54" t="s">
        <v>3971</v>
      </c>
      <c r="AN30" s="86" t="s">
        <v>3972</v>
      </c>
      <c r="AO30" s="88" t="s">
        <v>3389</v>
      </c>
      <c r="AP30" s="54" t="s">
        <v>3670</v>
      </c>
      <c r="AQ30" s="54" t="s">
        <v>3973</v>
      </c>
      <c r="AR30" s="55" t="s">
        <v>3797</v>
      </c>
      <c r="AS30" s="55"/>
      <c r="AT30" s="55"/>
      <c r="AU30" s="55"/>
      <c r="AV30" s="55"/>
      <c r="AW30" s="55"/>
      <c r="AX30" s="55" t="s">
        <v>35</v>
      </c>
      <c r="AY30" s="93">
        <v>40836</v>
      </c>
      <c r="AZ30" s="93" t="s">
        <v>3974</v>
      </c>
      <c r="BA30" s="55" t="s">
        <v>3301</v>
      </c>
      <c r="BB30" s="109"/>
      <c r="BC30" s="55" t="s">
        <v>32</v>
      </c>
      <c r="BD30" s="55" t="s">
        <v>32</v>
      </c>
      <c r="BE30" s="55" t="s">
        <v>3368</v>
      </c>
      <c r="BF30" s="88" t="s">
        <v>3975</v>
      </c>
      <c r="BG30" s="55" t="s">
        <v>32</v>
      </c>
      <c r="BH30" s="55"/>
      <c r="BI30" s="55"/>
      <c r="BJ30" s="55"/>
      <c r="BK30" s="55"/>
      <c r="BL30" s="55"/>
      <c r="BM30" s="55"/>
      <c r="BN30" s="55"/>
      <c r="BO30" s="55"/>
      <c r="BP30" s="55"/>
      <c r="BQ30" s="90" t="s">
        <v>3976</v>
      </c>
      <c r="BR30" s="200" t="s">
        <v>3389</v>
      </c>
    </row>
    <row r="31" spans="1:70" s="91" customFormat="1" ht="77.45" customHeight="1" x14ac:dyDescent="0.25">
      <c r="A31" s="60" t="s">
        <v>974</v>
      </c>
      <c r="B31" s="87" t="s">
        <v>2498</v>
      </c>
      <c r="C31" s="10" t="s">
        <v>984</v>
      </c>
      <c r="D31" s="10"/>
      <c r="E31" s="10" t="s">
        <v>984</v>
      </c>
      <c r="F31" s="3" t="s">
        <v>19</v>
      </c>
      <c r="G31" s="3" t="s">
        <v>1035</v>
      </c>
      <c r="H31" s="54" t="s">
        <v>2503</v>
      </c>
      <c r="I31" s="3" t="s">
        <v>990</v>
      </c>
      <c r="J31" s="55" t="s">
        <v>990</v>
      </c>
      <c r="K31" s="9" t="s">
        <v>2499</v>
      </c>
      <c r="L31" s="12" t="s">
        <v>2500</v>
      </c>
      <c r="M31" s="4" t="s">
        <v>1170</v>
      </c>
      <c r="N31" s="4" t="s">
        <v>2780</v>
      </c>
      <c r="O31" s="10" t="s">
        <v>2621</v>
      </c>
      <c r="P31" s="10" t="s">
        <v>2814</v>
      </c>
      <c r="Q31" s="4" t="s">
        <v>2501</v>
      </c>
      <c r="R31" s="6"/>
      <c r="S31" s="9" t="s">
        <v>2502</v>
      </c>
      <c r="T31" s="4"/>
      <c r="U31" s="10" t="e">
        <v>#N/A</v>
      </c>
      <c r="V31" s="6"/>
      <c r="W31" s="11" t="s">
        <v>2461</v>
      </c>
      <c r="X31" s="3" t="s">
        <v>33</v>
      </c>
      <c r="Y31" s="11" t="s">
        <v>2461</v>
      </c>
      <c r="Z31" s="3" t="s">
        <v>90</v>
      </c>
      <c r="AA31" s="11" t="s">
        <v>2461</v>
      </c>
      <c r="AB31" s="3" t="s">
        <v>2582</v>
      </c>
      <c r="AC31" s="3" t="s">
        <v>3298</v>
      </c>
      <c r="AD31" s="7"/>
      <c r="AE31" s="6"/>
      <c r="AF31" s="3"/>
      <c r="AG31" s="3"/>
      <c r="AH31" s="3" t="s">
        <v>27</v>
      </c>
      <c r="AI31" s="3" t="s">
        <v>28</v>
      </c>
      <c r="AJ31" s="62" t="s">
        <v>3301</v>
      </c>
      <c r="AK31" s="54" t="s">
        <v>3289</v>
      </c>
      <c r="AL31" s="54" t="s">
        <v>3963</v>
      </c>
      <c r="AM31" s="54" t="s">
        <v>3964</v>
      </c>
      <c r="AN31" s="86" t="s">
        <v>3965</v>
      </c>
      <c r="AO31" s="88" t="s">
        <v>3389</v>
      </c>
      <c r="AP31" s="55" t="s">
        <v>3966</v>
      </c>
      <c r="AQ31" s="54" t="s">
        <v>3967</v>
      </c>
      <c r="AR31" s="55" t="s">
        <v>3968</v>
      </c>
      <c r="AS31" s="55"/>
      <c r="AT31" s="55"/>
      <c r="AU31" s="55"/>
      <c r="AV31" s="55"/>
      <c r="AW31" s="55"/>
      <c r="AX31" s="55" t="s">
        <v>35</v>
      </c>
      <c r="AY31" s="93">
        <v>40836</v>
      </c>
      <c r="AZ31" s="93" t="s">
        <v>3974</v>
      </c>
      <c r="BA31" s="55" t="s">
        <v>3301</v>
      </c>
      <c r="BB31" s="109"/>
      <c r="BC31" s="55" t="s">
        <v>32</v>
      </c>
      <c r="BD31" s="55" t="s">
        <v>32</v>
      </c>
      <c r="BE31" s="55" t="s">
        <v>3377</v>
      </c>
      <c r="BF31" s="88" t="s">
        <v>3969</v>
      </c>
      <c r="BG31" s="55" t="s">
        <v>32</v>
      </c>
      <c r="BH31" s="55"/>
      <c r="BI31" s="55"/>
      <c r="BJ31" s="55"/>
      <c r="BK31" s="55"/>
      <c r="BL31" s="55"/>
      <c r="BM31" s="55"/>
      <c r="BN31" s="55"/>
      <c r="BO31" s="55"/>
      <c r="BP31" s="55"/>
      <c r="BQ31" s="90" t="s">
        <v>3466</v>
      </c>
      <c r="BR31" s="200" t="s">
        <v>3389</v>
      </c>
    </row>
    <row r="32" spans="1:70" s="203" customFormat="1" ht="78.599999999999994" customHeight="1" x14ac:dyDescent="0.25">
      <c r="A32" s="60" t="s">
        <v>975</v>
      </c>
      <c r="B32" s="2" t="s">
        <v>857</v>
      </c>
      <c r="C32" s="6" t="s">
        <v>3389</v>
      </c>
      <c r="D32" s="6"/>
      <c r="E32" s="6" t="s">
        <v>3389</v>
      </c>
      <c r="F32" s="3" t="s">
        <v>52</v>
      </c>
      <c r="G32" s="3" t="s">
        <v>2798</v>
      </c>
      <c r="H32" s="3" t="s">
        <v>858</v>
      </c>
      <c r="I32" s="3" t="s">
        <v>990</v>
      </c>
      <c r="J32" s="3" t="s">
        <v>990</v>
      </c>
      <c r="K32" s="9" t="s">
        <v>2711</v>
      </c>
      <c r="L32" s="12" t="s">
        <v>2712</v>
      </c>
      <c r="M32" s="4" t="s">
        <v>1318</v>
      </c>
      <c r="N32" s="4" t="s">
        <v>2780</v>
      </c>
      <c r="O32" s="10" t="s">
        <v>2783</v>
      </c>
      <c r="P32" s="10" t="s">
        <v>2798</v>
      </c>
      <c r="Q32" s="4" t="s">
        <v>1436</v>
      </c>
      <c r="R32" s="6"/>
      <c r="S32" s="9" t="s">
        <v>1437</v>
      </c>
      <c r="T32" s="19" t="s">
        <v>1438</v>
      </c>
      <c r="U32" s="10" t="s">
        <v>2991</v>
      </c>
      <c r="V32" s="6"/>
      <c r="W32" s="7" t="s">
        <v>327</v>
      </c>
      <c r="X32" s="3" t="s">
        <v>33</v>
      </c>
      <c r="Y32" s="7" t="s">
        <v>119</v>
      </c>
      <c r="Z32" s="3" t="s">
        <v>90</v>
      </c>
      <c r="AA32" s="7" t="s">
        <v>119</v>
      </c>
      <c r="AB32" s="3" t="s">
        <v>2582</v>
      </c>
      <c r="AC32" s="3" t="s">
        <v>3298</v>
      </c>
      <c r="AD32" s="3" t="s">
        <v>21</v>
      </c>
      <c r="AE32" s="6"/>
      <c r="AF32" s="3" t="s">
        <v>21</v>
      </c>
      <c r="AG32" s="3"/>
      <c r="AH32" s="3" t="s">
        <v>27</v>
      </c>
      <c r="AI32" s="3" t="s">
        <v>28</v>
      </c>
      <c r="AJ32" s="62" t="s">
        <v>3301</v>
      </c>
      <c r="AK32" s="3" t="s">
        <v>35</v>
      </c>
      <c r="AL32" s="3" t="s">
        <v>127</v>
      </c>
      <c r="AM32" s="3"/>
      <c r="AN32" s="10"/>
      <c r="AO32" s="10"/>
      <c r="AP32" s="13" t="s">
        <v>3278</v>
      </c>
      <c r="AQ32" s="13"/>
      <c r="AR32" s="13"/>
      <c r="AS32" s="10"/>
      <c r="AT32" s="10"/>
      <c r="AU32" s="10"/>
      <c r="AV32" s="10"/>
      <c r="AW32" s="10"/>
      <c r="AX32" s="3" t="s">
        <v>3301</v>
      </c>
      <c r="AY32" s="10"/>
      <c r="AZ32" s="10"/>
      <c r="BA32" s="3" t="s">
        <v>3301</v>
      </c>
      <c r="BB32" s="3"/>
      <c r="BC32" s="3" t="s">
        <v>32</v>
      </c>
      <c r="BD32" s="3" t="s">
        <v>32</v>
      </c>
      <c r="BE32" s="10"/>
      <c r="BF32" s="10"/>
      <c r="BG32" s="3" t="s">
        <v>32</v>
      </c>
      <c r="BH32" s="3" t="s">
        <v>101</v>
      </c>
      <c r="BI32" s="3"/>
      <c r="BJ32" s="3"/>
      <c r="BK32" s="3" t="s">
        <v>21</v>
      </c>
      <c r="BL32" s="3"/>
      <c r="BM32" s="3"/>
      <c r="BN32" s="3" t="s">
        <v>21</v>
      </c>
      <c r="BO32" s="3"/>
      <c r="BP32" s="3"/>
      <c r="BQ32" s="73" t="s">
        <v>3466</v>
      </c>
      <c r="BR32" s="200" t="s">
        <v>3389</v>
      </c>
    </row>
    <row r="35" spans="1:41" s="158" customFormat="1" ht="31.15" customHeight="1" x14ac:dyDescent="0.2">
      <c r="A35" s="210" t="s">
        <v>4904</v>
      </c>
      <c r="B35" s="212" t="s">
        <v>987</v>
      </c>
      <c r="C35" s="212" t="s">
        <v>4905</v>
      </c>
      <c r="D35" s="210" t="s">
        <v>4906</v>
      </c>
      <c r="E35" s="210"/>
      <c r="F35" s="210"/>
      <c r="G35" s="210"/>
      <c r="H35" s="210"/>
      <c r="I35" s="210" t="s">
        <v>4907</v>
      </c>
      <c r="J35" s="210" t="s">
        <v>3431</v>
      </c>
      <c r="K35" s="210"/>
      <c r="L35" s="210"/>
      <c r="M35" s="210"/>
      <c r="N35" s="210"/>
      <c r="O35" s="210"/>
      <c r="P35" s="210" t="s">
        <v>4908</v>
      </c>
      <c r="Q35" s="210"/>
      <c r="R35" s="210"/>
      <c r="S35" s="210"/>
      <c r="T35" s="210"/>
      <c r="U35" s="210"/>
      <c r="V35" s="210"/>
      <c r="W35" s="210"/>
      <c r="X35" s="210"/>
      <c r="Y35" s="210" t="s">
        <v>4909</v>
      </c>
      <c r="Z35" s="210"/>
      <c r="AA35" s="210"/>
      <c r="AB35" s="210"/>
      <c r="AC35" s="210"/>
      <c r="AD35" s="210"/>
      <c r="AE35" s="210"/>
      <c r="AF35" s="210"/>
      <c r="AG35" s="210"/>
      <c r="AH35" s="210"/>
      <c r="AI35" s="210" t="s">
        <v>4910</v>
      </c>
      <c r="AJ35" s="210"/>
      <c r="AK35" s="210"/>
      <c r="AL35" s="210" t="s">
        <v>4911</v>
      </c>
      <c r="AM35" s="210"/>
      <c r="AN35" s="210" t="s">
        <v>4912</v>
      </c>
      <c r="AO35" s="210" t="s">
        <v>52</v>
      </c>
    </row>
    <row r="36" spans="1:41" s="158" customFormat="1" ht="75.599999999999994" customHeight="1" x14ac:dyDescent="0.2">
      <c r="A36" s="210"/>
      <c r="B36" s="213"/>
      <c r="C36" s="213"/>
      <c r="D36" s="157" t="s">
        <v>4913</v>
      </c>
      <c r="E36" s="157" t="s">
        <v>4914</v>
      </c>
      <c r="F36" s="157" t="s">
        <v>4915</v>
      </c>
      <c r="G36" s="157" t="s">
        <v>3295</v>
      </c>
      <c r="H36" s="157" t="s">
        <v>3298</v>
      </c>
      <c r="I36" s="210"/>
      <c r="J36" s="157" t="s">
        <v>29</v>
      </c>
      <c r="K36" s="157" t="s">
        <v>35</v>
      </c>
      <c r="L36" s="157" t="s">
        <v>68</v>
      </c>
      <c r="M36" s="157" t="s">
        <v>138</v>
      </c>
      <c r="N36" s="157" t="s">
        <v>45</v>
      </c>
      <c r="O36" s="157" t="s">
        <v>4916</v>
      </c>
      <c r="P36" s="157" t="s">
        <v>1133</v>
      </c>
      <c r="Q36" s="157" t="s">
        <v>1011</v>
      </c>
      <c r="R36" s="157" t="s">
        <v>3299</v>
      </c>
      <c r="S36" s="157" t="s">
        <v>3300</v>
      </c>
      <c r="T36" s="157" t="s">
        <v>3272</v>
      </c>
      <c r="U36" s="157" t="s">
        <v>3301</v>
      </c>
      <c r="V36" s="157" t="s">
        <v>1004</v>
      </c>
      <c r="W36" s="157" t="s">
        <v>2521</v>
      </c>
      <c r="X36" s="157" t="s">
        <v>4917</v>
      </c>
      <c r="Y36" s="157" t="s">
        <v>1133</v>
      </c>
      <c r="Z36" s="157" t="s">
        <v>1011</v>
      </c>
      <c r="AA36" s="157" t="s">
        <v>2471</v>
      </c>
      <c r="AB36" s="157" t="s">
        <v>3299</v>
      </c>
      <c r="AC36" s="157" t="s">
        <v>3300</v>
      </c>
      <c r="AD36" s="157" t="s">
        <v>3272</v>
      </c>
      <c r="AE36" s="157" t="s">
        <v>3301</v>
      </c>
      <c r="AF36" s="157" t="s">
        <v>32</v>
      </c>
      <c r="AG36" s="157" t="s">
        <v>48</v>
      </c>
      <c r="AH36" s="157" t="s">
        <v>3302</v>
      </c>
      <c r="AI36" s="157" t="s">
        <v>4918</v>
      </c>
      <c r="AJ36" s="157" t="s">
        <v>3299</v>
      </c>
      <c r="AK36" s="157" t="s">
        <v>4919</v>
      </c>
      <c r="AL36" s="157" t="s">
        <v>4920</v>
      </c>
      <c r="AM36" s="157" t="s">
        <v>4921</v>
      </c>
      <c r="AN36" s="210"/>
      <c r="AO36" s="210"/>
    </row>
    <row r="37" spans="1:41" s="141" customFormat="1" ht="52.9" customHeight="1" x14ac:dyDescent="0.2">
      <c r="A37" s="46"/>
      <c r="B37" s="142" t="s">
        <v>4949</v>
      </c>
      <c r="C37" s="157">
        <f t="shared" ref="C37" si="0">SUM(D37:H37)</f>
        <v>26</v>
      </c>
      <c r="D37" s="48">
        <f>SUM((COUNTIF($AB$7:$AB$32,"HT")+(COUNTIF($AB$7:$AB$32,"TK")+(COUNTIF($AB$7:$AB$32,"TP"))+(COUNTIF($AB$7:$AB$32,"TTT")))))</f>
        <v>1</v>
      </c>
      <c r="E37" s="48">
        <f>SUM((COUNTIF($AB$7:$AB$32,"PHT")+(COUNTIF($AB$7:$AB$32,"PK")+(COUNTIF($AB$7:$AB$32,"PTP"))+(COUNTIF($AB$7:$AB$32,"PTT")))))</f>
        <v>2</v>
      </c>
      <c r="F37" s="48">
        <f>SUM((COUNTIF($AB$7:$AB$32,"TBM")+(COUNTIF($AB$7:$AB$32,"TT"))))</f>
        <v>3</v>
      </c>
      <c r="G37" s="48">
        <f>COUNTIF($AB$7:$AB$32,"NV")</f>
        <v>0</v>
      </c>
      <c r="H37" s="48">
        <f>COUNTIF($AB$7:$AB$32,"GV")</f>
        <v>20</v>
      </c>
      <c r="I37" s="48">
        <f>COUNTIF($D$7:$D$32,"x")</f>
        <v>0</v>
      </c>
      <c r="J37" s="48">
        <f>COUNTIF($AJ$7:$AJ$32,"TS")</f>
        <v>0</v>
      </c>
      <c r="K37" s="48">
        <f>COUNTIF($AJ$7:$AJ$32,"THS")</f>
        <v>16</v>
      </c>
      <c r="L37" s="48">
        <f>COUNTIF($AJ$7:$AJ$32,"DH")</f>
        <v>10</v>
      </c>
      <c r="M37" s="48">
        <f>COUNTIF($AJ$7:$AJ$32,"CD")</f>
        <v>0</v>
      </c>
      <c r="N37" s="48">
        <f>COUNTIF($AJ$7:$AJ$32,"TC")</f>
        <v>0</v>
      </c>
      <c r="O37" s="48">
        <f>COUNTIF($AJ$7:$AJ$32,"")</f>
        <v>0</v>
      </c>
      <c r="P37" s="48">
        <f>COUNTIF($BA$7:$BA$32,"A")</f>
        <v>0</v>
      </c>
      <c r="Q37" s="48">
        <f>COUNTIF($BA$7:$BA$32,"B")</f>
        <v>0</v>
      </c>
      <c r="R37" s="48">
        <f>COUNTIF($BA$7:$BA$32,"TC")</f>
        <v>0</v>
      </c>
      <c r="S37" s="48">
        <f>COUNTIF($BA$7:$BA$32,"CD")</f>
        <v>0</v>
      </c>
      <c r="T37" s="48">
        <f>COUNTIF($BA$7:$BA$32,"DH")</f>
        <v>11</v>
      </c>
      <c r="U37" s="48">
        <f>COUNTIF($BA$7:$BA$32,"THS")</f>
        <v>15</v>
      </c>
      <c r="V37" s="48">
        <f>COUNTIF($BB$7:$BB$32,"IC3")</f>
        <v>5</v>
      </c>
      <c r="W37" s="48">
        <f>COUNTIF($BA$7:$BA$32,"UD CNTT CB")</f>
        <v>0</v>
      </c>
      <c r="X37" s="48">
        <f>COUNTIF($BA$7:$BA$32,"UD CNTT NC")</f>
        <v>0</v>
      </c>
      <c r="Y37" s="47">
        <f>SUM((COUNTIF($BG$7:$BG$33,"A"))+(COUNTIF($BG$7:$BG$33,"A1")))</f>
        <v>0</v>
      </c>
      <c r="Z37" s="47">
        <f>SUM((COUNTIF($BG$7:$BG$33,"B"))+(COUNTIF($BG$7:$BG$33,"A2")))</f>
        <v>9</v>
      </c>
      <c r="AA37" s="48">
        <f>COUNTIF($BG$7:$BG$33,"C")</f>
        <v>0</v>
      </c>
      <c r="AB37" s="48">
        <f>COUNTIF($BG$7:$BG$33,"TC")</f>
        <v>0</v>
      </c>
      <c r="AC37" s="48">
        <f>COUNTIF($BG$7:$BG$33,"CD")</f>
        <v>0</v>
      </c>
      <c r="AD37" s="48">
        <f>COUNTIF($BG$7:$BG$33,"DH")</f>
        <v>5</v>
      </c>
      <c r="AE37" s="48">
        <f>COUNTIF($BG$7:$BG$33,"THS")</f>
        <v>0</v>
      </c>
      <c r="AF37" s="48">
        <f>COUNTIF($BG$7:$BG$33,"B1")</f>
        <v>12</v>
      </c>
      <c r="AG37" s="48">
        <f>COUNTIF($BG$7:$BG$33,"B2")</f>
        <v>0</v>
      </c>
      <c r="AH37" s="48">
        <f>COUNTIF($BG$7:$BG$33,"C1")</f>
        <v>0</v>
      </c>
      <c r="AI37" s="48">
        <f>COUNTIF($BH$7:$BH$33,"Sơ cấp")</f>
        <v>17</v>
      </c>
      <c r="AJ37" s="48">
        <f>COUNTIF($BH$7:$BH$33,"Trung cấp")</f>
        <v>7</v>
      </c>
      <c r="AK37" s="48">
        <f>COUNTIF($BH$7:$BH$33,"Cao cấp")</f>
        <v>0</v>
      </c>
      <c r="AL37" s="48">
        <f>COUNTIF($X$7:$X$33,"Sở GDĐT TPHCM")</f>
        <v>26</v>
      </c>
      <c r="AM37" s="48">
        <f>COUNTIF($X$7:$X$33,"Trường CĐ Lý Tự Trọng TPHCM")</f>
        <v>0</v>
      </c>
      <c r="AN37" s="48">
        <f>COUNTIF($AG$7:$AG$33,"x")</f>
        <v>3</v>
      </c>
      <c r="AO37" s="48">
        <f>COUNTIF($F$7:$F$33,"Nữ")</f>
        <v>10</v>
      </c>
    </row>
    <row r="1295" spans="42:42" x14ac:dyDescent="0.25">
      <c r="AP1295" s="1">
        <f>COUNTIF(AJ7:AJ31,"Thạc sỹ")</f>
        <v>0</v>
      </c>
    </row>
  </sheetData>
  <autoFilter ref="A6:BQ3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35:AO36"/>
    <mergeCell ref="A35:A36"/>
    <mergeCell ref="B35:B36"/>
    <mergeCell ref="C35:C36"/>
    <mergeCell ref="D35:H35"/>
    <mergeCell ref="I35:I36"/>
    <mergeCell ref="J35:O35"/>
    <mergeCell ref="P35:X35"/>
    <mergeCell ref="Y35:AH35"/>
    <mergeCell ref="AI35:AK35"/>
    <mergeCell ref="AL35:AM35"/>
    <mergeCell ref="AN35:AN3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97"/>
  <sheetViews>
    <sheetView topLeftCell="A4" zoomScaleNormal="100" zoomScaleSheetLayoutView="90" workbookViewId="0">
      <pane ySplit="3" topLeftCell="A34" activePane="bottomLeft" state="frozen"/>
      <selection activeCell="A4" sqref="A4"/>
      <selection pane="bottomLeft" activeCell="C36" sqref="C36"/>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107"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22"/>
      <c r="AL1" s="52"/>
      <c r="AM1" s="52"/>
      <c r="AN1" s="124"/>
      <c r="AO1" s="124"/>
      <c r="AP1" s="206" t="s">
        <v>3315</v>
      </c>
      <c r="AQ1" s="206"/>
      <c r="AR1" s="206"/>
      <c r="AS1" s="206"/>
      <c r="AT1" s="206"/>
      <c r="AU1" s="206"/>
      <c r="AV1" s="206"/>
      <c r="AW1" s="206"/>
      <c r="AX1" s="206"/>
      <c r="AY1" s="207"/>
      <c r="AZ1" s="207"/>
      <c r="BA1" s="206"/>
      <c r="BB1" s="225"/>
      <c r="BC1" s="206"/>
      <c r="BD1" s="206"/>
      <c r="BE1" s="207"/>
      <c r="BF1" s="207"/>
      <c r="BG1" s="53"/>
      <c r="BH1" s="53"/>
      <c r="BI1" s="53"/>
      <c r="BJ1" s="53"/>
      <c r="BK1" s="53"/>
      <c r="BQ1" s="76"/>
    </row>
    <row r="2" spans="1:70" s="39" customFormat="1" ht="18.600000000000001" customHeight="1" x14ac:dyDescent="0.3">
      <c r="A2" s="122"/>
      <c r="B2" s="122"/>
      <c r="C2" s="122"/>
      <c r="D2" s="122"/>
      <c r="E2" s="122"/>
      <c r="F2" s="122"/>
      <c r="G2" s="122"/>
      <c r="H2" s="122"/>
      <c r="I2" s="122"/>
      <c r="J2" s="122"/>
      <c r="K2" s="122"/>
      <c r="L2" s="51"/>
      <c r="M2" s="51"/>
      <c r="AC2" s="123"/>
      <c r="AD2" s="123"/>
      <c r="AE2" s="123"/>
      <c r="AF2" s="123"/>
      <c r="AG2" s="123"/>
      <c r="AH2" s="123"/>
      <c r="AI2" s="123"/>
      <c r="AJ2" s="123"/>
      <c r="AK2" s="123"/>
      <c r="AL2" s="123"/>
      <c r="AM2" s="123"/>
      <c r="AN2" s="124"/>
      <c r="AO2" s="124"/>
      <c r="AP2" s="123"/>
      <c r="AQ2" s="123"/>
      <c r="AR2" s="123"/>
      <c r="AS2" s="123"/>
      <c r="AT2" s="123"/>
      <c r="AU2" s="123"/>
      <c r="AV2" s="123"/>
      <c r="AW2" s="123"/>
      <c r="AX2" s="123"/>
      <c r="AY2" s="124"/>
      <c r="AZ2" s="124"/>
      <c r="BA2" s="123"/>
      <c r="BB2" s="125"/>
      <c r="BD2" s="123"/>
      <c r="BE2" s="124"/>
      <c r="BF2" s="124"/>
      <c r="BG2" s="53"/>
      <c r="BH2" s="123"/>
      <c r="BI2" s="123"/>
      <c r="BJ2" s="123"/>
      <c r="BK2" s="123"/>
      <c r="BL2" s="123"/>
      <c r="BM2" s="123"/>
      <c r="BN2" s="123"/>
      <c r="BO2" s="123"/>
      <c r="BP2" s="123"/>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26"/>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08"/>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27" t="s">
        <v>3305</v>
      </c>
      <c r="AK6" s="127" t="s">
        <v>12</v>
      </c>
      <c r="AL6" s="127" t="s">
        <v>13</v>
      </c>
      <c r="AM6" s="127" t="s">
        <v>2554</v>
      </c>
      <c r="AN6" s="127" t="s">
        <v>2555</v>
      </c>
      <c r="AO6" s="127" t="s">
        <v>3399</v>
      </c>
      <c r="AP6" s="127" t="s">
        <v>2616</v>
      </c>
      <c r="AQ6" s="127" t="s">
        <v>3414</v>
      </c>
      <c r="AR6" s="127" t="s">
        <v>3400</v>
      </c>
      <c r="AS6" s="127" t="s">
        <v>3421</v>
      </c>
      <c r="AT6" s="127" t="s">
        <v>3414</v>
      </c>
      <c r="AU6" s="127" t="s">
        <v>3400</v>
      </c>
      <c r="AV6" s="127" t="s">
        <v>3423</v>
      </c>
      <c r="AW6" s="127" t="s">
        <v>3422</v>
      </c>
      <c r="AX6" s="127" t="s">
        <v>17</v>
      </c>
      <c r="AY6" s="127" t="s">
        <v>3427</v>
      </c>
      <c r="AZ6" s="127" t="s">
        <v>3400</v>
      </c>
      <c r="BA6" s="127" t="s">
        <v>3306</v>
      </c>
      <c r="BB6" s="127" t="s">
        <v>3983</v>
      </c>
      <c r="BC6" s="127" t="s">
        <v>2557</v>
      </c>
      <c r="BD6" s="127" t="s">
        <v>3270</v>
      </c>
      <c r="BE6" s="127" t="s">
        <v>3414</v>
      </c>
      <c r="BF6" s="127" t="s">
        <v>3258</v>
      </c>
      <c r="BG6" s="127" t="s">
        <v>3430</v>
      </c>
      <c r="BH6" s="127" t="s">
        <v>14</v>
      </c>
      <c r="BI6" s="127" t="s">
        <v>3427</v>
      </c>
      <c r="BJ6" s="127" t="s">
        <v>3400</v>
      </c>
      <c r="BK6" s="127" t="s">
        <v>15</v>
      </c>
      <c r="BL6" s="127" t="s">
        <v>3427</v>
      </c>
      <c r="BM6" s="127" t="s">
        <v>3400</v>
      </c>
      <c r="BN6" s="127" t="s">
        <v>16</v>
      </c>
      <c r="BO6" s="127" t="s">
        <v>3427</v>
      </c>
      <c r="BP6" s="127" t="s">
        <v>3400</v>
      </c>
      <c r="BQ6" s="222"/>
    </row>
    <row r="7" spans="1:70" s="91" customFormat="1" ht="136.15" customHeight="1" x14ac:dyDescent="0.25">
      <c r="A7" s="60" t="s">
        <v>950</v>
      </c>
      <c r="B7" s="87" t="s">
        <v>183</v>
      </c>
      <c r="C7" s="10" t="s">
        <v>984</v>
      </c>
      <c r="D7" s="10"/>
      <c r="E7" s="10" t="s">
        <v>984</v>
      </c>
      <c r="F7" s="3" t="s">
        <v>19</v>
      </c>
      <c r="G7" s="3" t="s">
        <v>1098</v>
      </c>
      <c r="H7" s="55" t="s">
        <v>184</v>
      </c>
      <c r="I7" s="3" t="s">
        <v>2724</v>
      </c>
      <c r="J7" s="55" t="s">
        <v>2724</v>
      </c>
      <c r="K7" s="9" t="s">
        <v>3275</v>
      </c>
      <c r="L7" s="12" t="s">
        <v>3276</v>
      </c>
      <c r="M7" s="4" t="s">
        <v>2615</v>
      </c>
      <c r="N7" s="4" t="s">
        <v>2780</v>
      </c>
      <c r="O7" s="10" t="s">
        <v>2783</v>
      </c>
      <c r="P7" s="10" t="s">
        <v>2924</v>
      </c>
      <c r="Q7" s="4" t="s">
        <v>2162</v>
      </c>
      <c r="R7" s="6"/>
      <c r="S7" s="4" t="s">
        <v>2163</v>
      </c>
      <c r="T7" s="4" t="s">
        <v>2164</v>
      </c>
      <c r="U7" s="10" t="s">
        <v>3180</v>
      </c>
      <c r="V7" s="6"/>
      <c r="W7" s="7" t="s">
        <v>173</v>
      </c>
      <c r="X7" s="3" t="s">
        <v>33</v>
      </c>
      <c r="Y7" s="7" t="s">
        <v>173</v>
      </c>
      <c r="Z7" s="3" t="s">
        <v>24</v>
      </c>
      <c r="AA7" s="7" t="s">
        <v>185</v>
      </c>
      <c r="AB7" s="62" t="s">
        <v>4943</v>
      </c>
      <c r="AC7" s="8" t="s">
        <v>2729</v>
      </c>
      <c r="AD7" s="7" t="s">
        <v>2728</v>
      </c>
      <c r="AE7" s="6"/>
      <c r="AF7" s="3" t="s">
        <v>21</v>
      </c>
      <c r="AG7" s="3"/>
      <c r="AH7" s="3" t="s">
        <v>27</v>
      </c>
      <c r="AI7" s="3" t="s">
        <v>28</v>
      </c>
      <c r="AJ7" s="62" t="s">
        <v>3301</v>
      </c>
      <c r="AK7" s="54" t="s">
        <v>3289</v>
      </c>
      <c r="AL7" s="54" t="s">
        <v>3606</v>
      </c>
      <c r="AM7" s="86" t="s">
        <v>3607</v>
      </c>
      <c r="AN7" s="86" t="s">
        <v>3608</v>
      </c>
      <c r="AO7" s="88" t="s">
        <v>3389</v>
      </c>
      <c r="AP7" s="55" t="s">
        <v>3609</v>
      </c>
      <c r="AQ7" s="54" t="s">
        <v>3610</v>
      </c>
      <c r="AR7" s="55" t="s">
        <v>3611</v>
      </c>
      <c r="AS7" s="55" t="s">
        <v>3612</v>
      </c>
      <c r="AT7" s="54" t="s">
        <v>3613</v>
      </c>
      <c r="AU7" s="55" t="s">
        <v>3611</v>
      </c>
      <c r="AV7" s="54" t="s">
        <v>3389</v>
      </c>
      <c r="AW7" s="55"/>
      <c r="AX7" s="54" t="s">
        <v>3616</v>
      </c>
      <c r="AY7" s="92" t="s">
        <v>3617</v>
      </c>
      <c r="AZ7" s="92" t="s">
        <v>3618</v>
      </c>
      <c r="BA7" s="55" t="s">
        <v>1011</v>
      </c>
      <c r="BB7" s="55"/>
      <c r="BC7" s="55" t="s">
        <v>32</v>
      </c>
      <c r="BD7" s="55" t="s">
        <v>32</v>
      </c>
      <c r="BE7" s="54" t="s">
        <v>3614</v>
      </c>
      <c r="BF7" s="88" t="s">
        <v>3615</v>
      </c>
      <c r="BG7" s="89" t="s">
        <v>32</v>
      </c>
      <c r="BH7" s="55" t="s">
        <v>45</v>
      </c>
      <c r="BI7" s="54" t="s">
        <v>3619</v>
      </c>
      <c r="BJ7" s="55" t="s">
        <v>3620</v>
      </c>
      <c r="BK7" s="55" t="s">
        <v>21</v>
      </c>
      <c r="BL7" s="55"/>
      <c r="BM7" s="55"/>
      <c r="BN7" s="94" t="s">
        <v>46</v>
      </c>
      <c r="BO7" s="55"/>
      <c r="BP7" s="55"/>
      <c r="BQ7" s="90" t="s">
        <v>3621</v>
      </c>
      <c r="BR7" s="200" t="s">
        <v>3389</v>
      </c>
    </row>
    <row r="8" spans="1:70" s="91" customFormat="1" ht="60" customHeight="1" x14ac:dyDescent="0.25">
      <c r="A8" s="60" t="s">
        <v>951</v>
      </c>
      <c r="B8" s="87" t="s">
        <v>235</v>
      </c>
      <c r="C8" s="10" t="s">
        <v>984</v>
      </c>
      <c r="D8" s="10"/>
      <c r="E8" s="10" t="s">
        <v>984</v>
      </c>
      <c r="F8" s="3" t="s">
        <v>19</v>
      </c>
      <c r="G8" s="3" t="s">
        <v>1055</v>
      </c>
      <c r="H8" s="55" t="s">
        <v>236</v>
      </c>
      <c r="I8" s="3" t="s">
        <v>2724</v>
      </c>
      <c r="J8" s="55" t="s">
        <v>2724</v>
      </c>
      <c r="K8" s="4" t="s">
        <v>1419</v>
      </c>
      <c r="L8" s="5" t="s">
        <v>1420</v>
      </c>
      <c r="M8" s="4" t="s">
        <v>1169</v>
      </c>
      <c r="N8" s="4" t="s">
        <v>2780</v>
      </c>
      <c r="O8" s="10" t="s">
        <v>2782</v>
      </c>
      <c r="P8" s="10" t="s">
        <v>2925</v>
      </c>
      <c r="Q8" s="4" t="s">
        <v>1421</v>
      </c>
      <c r="R8" s="6"/>
      <c r="S8" s="4" t="s">
        <v>1422</v>
      </c>
      <c r="T8" s="4" t="s">
        <v>1423</v>
      </c>
      <c r="U8" s="10" t="s">
        <v>3181</v>
      </c>
      <c r="V8" s="6"/>
      <c r="W8" s="7" t="s">
        <v>237</v>
      </c>
      <c r="X8" s="3" t="s">
        <v>33</v>
      </c>
      <c r="Y8" s="7" t="s">
        <v>237</v>
      </c>
      <c r="Z8" s="3" t="s">
        <v>24</v>
      </c>
      <c r="AA8" s="7" t="s">
        <v>237</v>
      </c>
      <c r="AB8" s="62" t="s">
        <v>4940</v>
      </c>
      <c r="AC8" s="8" t="s">
        <v>2777</v>
      </c>
      <c r="AD8" s="11" t="s">
        <v>2778</v>
      </c>
      <c r="AE8" s="6"/>
      <c r="AF8" s="7" t="s">
        <v>238</v>
      </c>
      <c r="AG8" s="7" t="s">
        <v>984</v>
      </c>
      <c r="AH8" s="3" t="s">
        <v>27</v>
      </c>
      <c r="AI8" s="3" t="s">
        <v>28</v>
      </c>
      <c r="AJ8" s="62" t="s">
        <v>3301</v>
      </c>
      <c r="AK8" s="54" t="s">
        <v>3289</v>
      </c>
      <c r="AL8" s="54" t="s">
        <v>3751</v>
      </c>
      <c r="AM8" s="86" t="s">
        <v>3599</v>
      </c>
      <c r="AN8" s="86" t="s">
        <v>3752</v>
      </c>
      <c r="AO8" s="86" t="s">
        <v>3753</v>
      </c>
      <c r="AP8" s="55" t="s">
        <v>2597</v>
      </c>
      <c r="AQ8" s="54" t="s">
        <v>3657</v>
      </c>
      <c r="AR8" s="88" t="s">
        <v>2579</v>
      </c>
      <c r="AS8" s="55" t="s">
        <v>3706</v>
      </c>
      <c r="AT8" s="54" t="s">
        <v>2687</v>
      </c>
      <c r="AU8" s="54" t="s">
        <v>3294</v>
      </c>
      <c r="AV8" s="54" t="s">
        <v>3389</v>
      </c>
      <c r="AW8" s="54"/>
      <c r="AX8" s="55" t="s">
        <v>68</v>
      </c>
      <c r="AY8" s="93">
        <v>37553</v>
      </c>
      <c r="AZ8" s="92" t="s">
        <v>3754</v>
      </c>
      <c r="BA8" s="55" t="s">
        <v>4946</v>
      </c>
      <c r="BB8" s="55"/>
      <c r="BC8" s="55" t="s">
        <v>1011</v>
      </c>
      <c r="BD8" s="55" t="s">
        <v>983</v>
      </c>
      <c r="BE8" s="55" t="s">
        <v>3344</v>
      </c>
      <c r="BF8" s="88" t="s">
        <v>3495</v>
      </c>
      <c r="BG8" s="55" t="s">
        <v>1011</v>
      </c>
      <c r="BH8" s="55" t="s">
        <v>45</v>
      </c>
      <c r="BI8" s="54" t="s">
        <v>3755</v>
      </c>
      <c r="BJ8" s="55" t="s">
        <v>3620</v>
      </c>
      <c r="BK8" s="55" t="s">
        <v>21</v>
      </c>
      <c r="BL8" s="55"/>
      <c r="BM8" s="55"/>
      <c r="BN8" s="55" t="s">
        <v>21</v>
      </c>
      <c r="BO8" s="55"/>
      <c r="BP8" s="55"/>
      <c r="BQ8" s="90" t="s">
        <v>4804</v>
      </c>
      <c r="BR8" s="200" t="s">
        <v>3389</v>
      </c>
    </row>
    <row r="9" spans="1:70" s="91" customFormat="1" ht="75" customHeight="1" x14ac:dyDescent="0.25">
      <c r="A9" s="60" t="s">
        <v>952</v>
      </c>
      <c r="B9" s="87" t="s">
        <v>270</v>
      </c>
      <c r="C9" s="10" t="s">
        <v>984</v>
      </c>
      <c r="D9" s="10"/>
      <c r="E9" s="10" t="s">
        <v>984</v>
      </c>
      <c r="F9" s="3" t="s">
        <v>19</v>
      </c>
      <c r="G9" s="3" t="s">
        <v>1097</v>
      </c>
      <c r="H9" s="55" t="s">
        <v>271</v>
      </c>
      <c r="I9" s="3" t="s">
        <v>2724</v>
      </c>
      <c r="J9" s="55" t="s">
        <v>2724</v>
      </c>
      <c r="K9" s="4" t="s">
        <v>2152</v>
      </c>
      <c r="L9" s="5" t="s">
        <v>2153</v>
      </c>
      <c r="M9" s="4" t="s">
        <v>1169</v>
      </c>
      <c r="N9" s="4" t="s">
        <v>2780</v>
      </c>
      <c r="O9" s="10" t="s">
        <v>2621</v>
      </c>
      <c r="P9" s="10" t="s">
        <v>2926</v>
      </c>
      <c r="Q9" s="4" t="s">
        <v>2154</v>
      </c>
      <c r="R9" s="6"/>
      <c r="S9" s="4" t="s">
        <v>2155</v>
      </c>
      <c r="T9" s="4" t="s">
        <v>2156</v>
      </c>
      <c r="U9" s="10" t="s">
        <v>3182</v>
      </c>
      <c r="V9" s="6"/>
      <c r="W9" s="7" t="s">
        <v>99</v>
      </c>
      <c r="X9" s="3" t="s">
        <v>33</v>
      </c>
      <c r="Y9" s="7" t="s">
        <v>99</v>
      </c>
      <c r="Z9" s="3" t="s">
        <v>90</v>
      </c>
      <c r="AA9" s="7" t="s">
        <v>99</v>
      </c>
      <c r="AB9" s="62" t="s">
        <v>4936</v>
      </c>
      <c r="AC9" s="3" t="s">
        <v>233</v>
      </c>
      <c r="AD9" s="7" t="s">
        <v>91</v>
      </c>
      <c r="AE9" s="6"/>
      <c r="AF9" s="3" t="s">
        <v>21</v>
      </c>
      <c r="AG9" s="3"/>
      <c r="AH9" s="3" t="s">
        <v>27</v>
      </c>
      <c r="AI9" s="3" t="s">
        <v>28</v>
      </c>
      <c r="AJ9" s="62" t="s">
        <v>3301</v>
      </c>
      <c r="AK9" s="54" t="s">
        <v>3289</v>
      </c>
      <c r="AL9" s="54" t="s">
        <v>3606</v>
      </c>
      <c r="AM9" s="86" t="s">
        <v>3607</v>
      </c>
      <c r="AN9" s="86" t="s">
        <v>3680</v>
      </c>
      <c r="AO9" s="88" t="s">
        <v>3389</v>
      </c>
      <c r="AP9" s="55" t="s">
        <v>2597</v>
      </c>
      <c r="AQ9" s="54" t="s">
        <v>3681</v>
      </c>
      <c r="AR9" s="88" t="s">
        <v>2579</v>
      </c>
      <c r="AS9" s="55" t="s">
        <v>3596</v>
      </c>
      <c r="AT9" s="54" t="s">
        <v>2687</v>
      </c>
      <c r="AU9" s="54" t="s">
        <v>3294</v>
      </c>
      <c r="AV9" s="54" t="s">
        <v>3389</v>
      </c>
      <c r="AW9" s="54"/>
      <c r="AX9" s="55" t="s">
        <v>2520</v>
      </c>
      <c r="AY9" s="93">
        <v>43393</v>
      </c>
      <c r="AZ9" s="54" t="s">
        <v>3294</v>
      </c>
      <c r="BA9" s="55" t="s">
        <v>2521</v>
      </c>
      <c r="BB9" s="55"/>
      <c r="BC9" s="55" t="s">
        <v>32</v>
      </c>
      <c r="BD9" s="55" t="s">
        <v>32</v>
      </c>
      <c r="BE9" s="55" t="s">
        <v>3345</v>
      </c>
      <c r="BF9" s="88" t="s">
        <v>3615</v>
      </c>
      <c r="BG9" s="55" t="s">
        <v>32</v>
      </c>
      <c r="BH9" s="55" t="s">
        <v>45</v>
      </c>
      <c r="BI9" s="54" t="s">
        <v>3619</v>
      </c>
      <c r="BJ9" s="55" t="s">
        <v>3620</v>
      </c>
      <c r="BK9" s="55" t="s">
        <v>21</v>
      </c>
      <c r="BL9" s="55"/>
      <c r="BM9" s="55"/>
      <c r="BN9" s="55" t="s">
        <v>21</v>
      </c>
      <c r="BO9" s="55"/>
      <c r="BP9" s="55"/>
      <c r="BQ9" s="90" t="s">
        <v>3682</v>
      </c>
      <c r="BR9" s="200" t="s">
        <v>3389</v>
      </c>
    </row>
    <row r="10" spans="1:70" s="91" customFormat="1" ht="144.6" customHeight="1" x14ac:dyDescent="0.25">
      <c r="A10" s="60" t="s">
        <v>953</v>
      </c>
      <c r="B10" s="87" t="s">
        <v>254</v>
      </c>
      <c r="C10" s="10" t="s">
        <v>984</v>
      </c>
      <c r="D10" s="10"/>
      <c r="E10" s="10" t="s">
        <v>984</v>
      </c>
      <c r="F10" s="3" t="s">
        <v>19</v>
      </c>
      <c r="G10" s="3" t="s">
        <v>1100</v>
      </c>
      <c r="H10" s="55" t="s">
        <v>255</v>
      </c>
      <c r="I10" s="3" t="s">
        <v>2724</v>
      </c>
      <c r="J10" s="55" t="s">
        <v>2724</v>
      </c>
      <c r="K10" s="4" t="s">
        <v>2347</v>
      </c>
      <c r="L10" s="5" t="s">
        <v>2348</v>
      </c>
      <c r="M10" s="4" t="s">
        <v>1169</v>
      </c>
      <c r="N10" s="4" t="s">
        <v>2780</v>
      </c>
      <c r="O10" s="10" t="s">
        <v>2782</v>
      </c>
      <c r="P10" s="10" t="s">
        <v>2927</v>
      </c>
      <c r="Q10" s="4" t="s">
        <v>2349</v>
      </c>
      <c r="R10" s="6"/>
      <c r="S10" s="4" t="s">
        <v>2350</v>
      </c>
      <c r="T10" s="4" t="s">
        <v>2351</v>
      </c>
      <c r="U10" s="10" t="s">
        <v>3183</v>
      </c>
      <c r="V10" s="6"/>
      <c r="W10" s="7" t="s">
        <v>49</v>
      </c>
      <c r="X10" s="3" t="s">
        <v>33</v>
      </c>
      <c r="Y10" s="7" t="s">
        <v>49</v>
      </c>
      <c r="Z10" s="3" t="s">
        <v>24</v>
      </c>
      <c r="AA10" s="7" t="s">
        <v>49</v>
      </c>
      <c r="AB10" s="62" t="s">
        <v>4936</v>
      </c>
      <c r="AC10" s="3" t="s">
        <v>233</v>
      </c>
      <c r="AD10" s="7" t="s">
        <v>91</v>
      </c>
      <c r="AE10" s="6"/>
      <c r="AF10" s="3" t="s">
        <v>21</v>
      </c>
      <c r="AG10" s="3"/>
      <c r="AH10" s="3" t="s">
        <v>27</v>
      </c>
      <c r="AI10" s="3" t="s">
        <v>28</v>
      </c>
      <c r="AJ10" s="62" t="s">
        <v>3301</v>
      </c>
      <c r="AK10" s="54" t="s">
        <v>3289</v>
      </c>
      <c r="AL10" s="54" t="s">
        <v>3693</v>
      </c>
      <c r="AM10" s="86" t="s">
        <v>3692</v>
      </c>
      <c r="AN10" s="86" t="s">
        <v>3694</v>
      </c>
      <c r="AO10" s="88" t="s">
        <v>3389</v>
      </c>
      <c r="AP10" s="55" t="s">
        <v>2609</v>
      </c>
      <c r="AQ10" s="54" t="s">
        <v>3695</v>
      </c>
      <c r="AR10" s="88" t="s">
        <v>2579</v>
      </c>
      <c r="AS10" s="54" t="s">
        <v>3696</v>
      </c>
      <c r="AT10" s="54" t="s">
        <v>3697</v>
      </c>
      <c r="AU10" s="54" t="s">
        <v>3698</v>
      </c>
      <c r="AV10" s="55"/>
      <c r="AW10" s="55" t="s">
        <v>3389</v>
      </c>
      <c r="AX10" s="88" t="s">
        <v>2521</v>
      </c>
      <c r="AY10" s="93">
        <v>43294</v>
      </c>
      <c r="AZ10" s="93" t="s">
        <v>3602</v>
      </c>
      <c r="BA10" s="88" t="s">
        <v>2521</v>
      </c>
      <c r="BB10" s="88"/>
      <c r="BC10" s="55" t="s">
        <v>32</v>
      </c>
      <c r="BD10" s="55" t="s">
        <v>32</v>
      </c>
      <c r="BE10" s="55" t="s">
        <v>3346</v>
      </c>
      <c r="BF10" s="88" t="s">
        <v>3699</v>
      </c>
      <c r="BG10" s="89" t="s">
        <v>32</v>
      </c>
      <c r="BH10" s="55" t="s">
        <v>45</v>
      </c>
      <c r="BI10" s="54" t="s">
        <v>3619</v>
      </c>
      <c r="BJ10" s="55" t="s">
        <v>3620</v>
      </c>
      <c r="BK10" s="55" t="s">
        <v>21</v>
      </c>
      <c r="BL10" s="55"/>
      <c r="BM10" s="55"/>
      <c r="BN10" s="55" t="s">
        <v>21</v>
      </c>
      <c r="BO10" s="55"/>
      <c r="BP10" s="55"/>
      <c r="BQ10" s="90" t="s">
        <v>3700</v>
      </c>
      <c r="BR10" s="200" t="s">
        <v>3389</v>
      </c>
    </row>
    <row r="11" spans="1:70" s="91" customFormat="1" ht="82.9" customHeight="1" x14ac:dyDescent="0.25">
      <c r="A11" s="60" t="s">
        <v>954</v>
      </c>
      <c r="B11" s="96" t="s">
        <v>1158</v>
      </c>
      <c r="C11" s="10" t="s">
        <v>984</v>
      </c>
      <c r="D11" s="10"/>
      <c r="E11" s="10" t="s">
        <v>984</v>
      </c>
      <c r="F11" s="10" t="s">
        <v>19</v>
      </c>
      <c r="G11" s="10" t="s">
        <v>1043</v>
      </c>
      <c r="H11" s="86" t="s">
        <v>1145</v>
      </c>
      <c r="I11" s="3" t="s">
        <v>2724</v>
      </c>
      <c r="J11" s="55" t="s">
        <v>2724</v>
      </c>
      <c r="K11" s="4" t="s">
        <v>1146</v>
      </c>
      <c r="L11" s="12" t="s">
        <v>2444</v>
      </c>
      <c r="M11" s="4" t="s">
        <v>1169</v>
      </c>
      <c r="N11" s="4" t="s">
        <v>2780</v>
      </c>
      <c r="O11" s="10" t="s">
        <v>2783</v>
      </c>
      <c r="P11" s="10" t="s">
        <v>2928</v>
      </c>
      <c r="Q11" s="4" t="s">
        <v>2445</v>
      </c>
      <c r="R11" s="6"/>
      <c r="S11" s="9" t="s">
        <v>2446</v>
      </c>
      <c r="T11" s="22"/>
      <c r="U11" s="10" t="e">
        <v>#N/A</v>
      </c>
      <c r="V11" s="6"/>
      <c r="W11" s="21" t="s">
        <v>1161</v>
      </c>
      <c r="X11" s="10" t="s">
        <v>33</v>
      </c>
      <c r="Y11" s="13" t="s">
        <v>1152</v>
      </c>
      <c r="Z11" s="3" t="s">
        <v>90</v>
      </c>
      <c r="AA11" s="13" t="s">
        <v>1152</v>
      </c>
      <c r="AB11" s="3" t="s">
        <v>2582</v>
      </c>
      <c r="AC11" s="3" t="s">
        <v>3298</v>
      </c>
      <c r="AD11" s="10"/>
      <c r="AE11" s="6"/>
      <c r="AF11" s="10"/>
      <c r="AG11" s="10"/>
      <c r="AH11" s="10" t="s">
        <v>28</v>
      </c>
      <c r="AI11" s="13" t="s">
        <v>27</v>
      </c>
      <c r="AJ11" s="62" t="s">
        <v>3301</v>
      </c>
      <c r="AK11" s="54" t="s">
        <v>3289</v>
      </c>
      <c r="AL11" s="54" t="s">
        <v>3584</v>
      </c>
      <c r="AM11" s="86" t="s">
        <v>3541</v>
      </c>
      <c r="AN11" s="86" t="s">
        <v>3585</v>
      </c>
      <c r="AO11" s="95" t="s">
        <v>3446</v>
      </c>
      <c r="AP11" s="88" t="s">
        <v>1014</v>
      </c>
      <c r="AQ11" s="86" t="s">
        <v>3586</v>
      </c>
      <c r="AR11" s="88" t="s">
        <v>3558</v>
      </c>
      <c r="AS11" s="55"/>
      <c r="AT11" s="55"/>
      <c r="AU11" s="55"/>
      <c r="AV11" s="55"/>
      <c r="AW11" s="55"/>
      <c r="AX11" s="86" t="s">
        <v>3589</v>
      </c>
      <c r="AY11" s="92" t="s">
        <v>3590</v>
      </c>
      <c r="AZ11" s="92" t="s">
        <v>3591</v>
      </c>
      <c r="BA11" s="88" t="s">
        <v>1133</v>
      </c>
      <c r="BB11" s="88"/>
      <c r="BC11" s="86" t="s">
        <v>3532</v>
      </c>
      <c r="BD11" s="88" t="s">
        <v>32</v>
      </c>
      <c r="BE11" s="99" t="s">
        <v>3587</v>
      </c>
      <c r="BF11" s="86" t="s">
        <v>3588</v>
      </c>
      <c r="BG11" s="89" t="s">
        <v>32</v>
      </c>
      <c r="BH11" s="88"/>
      <c r="BI11" s="88"/>
      <c r="BJ11" s="88"/>
      <c r="BK11" s="88"/>
      <c r="BL11" s="88"/>
      <c r="BM11" s="88"/>
      <c r="BN11" s="88"/>
      <c r="BO11" s="88"/>
      <c r="BP11" s="88"/>
      <c r="BQ11" s="90" t="s">
        <v>3466</v>
      </c>
      <c r="BR11" s="200" t="s">
        <v>3389</v>
      </c>
    </row>
    <row r="12" spans="1:70" s="91" customFormat="1" ht="75.599999999999994" customHeight="1" x14ac:dyDescent="0.25">
      <c r="A12" s="60" t="s">
        <v>955</v>
      </c>
      <c r="B12" s="87" t="s">
        <v>441</v>
      </c>
      <c r="C12" s="10" t="s">
        <v>984</v>
      </c>
      <c r="D12" s="10"/>
      <c r="E12" s="10" t="s">
        <v>984</v>
      </c>
      <c r="F12" s="3" t="s">
        <v>19</v>
      </c>
      <c r="G12" s="3" t="s">
        <v>1028</v>
      </c>
      <c r="H12" s="55" t="s">
        <v>442</v>
      </c>
      <c r="I12" s="3" t="s">
        <v>2724</v>
      </c>
      <c r="J12" s="55" t="s">
        <v>2724</v>
      </c>
      <c r="K12" s="4" t="s">
        <v>1219</v>
      </c>
      <c r="L12" s="5" t="s">
        <v>1220</v>
      </c>
      <c r="M12" s="4" t="s">
        <v>1169</v>
      </c>
      <c r="N12" s="4" t="s">
        <v>2780</v>
      </c>
      <c r="O12" s="10" t="s">
        <v>2621</v>
      </c>
      <c r="P12" s="10" t="s">
        <v>2929</v>
      </c>
      <c r="Q12" s="4" t="s">
        <v>1221</v>
      </c>
      <c r="R12" s="6"/>
      <c r="S12" s="4" t="s">
        <v>1222</v>
      </c>
      <c r="T12" s="4" t="s">
        <v>21</v>
      </c>
      <c r="U12" s="10" t="s">
        <v>3184</v>
      </c>
      <c r="V12" s="6"/>
      <c r="W12" s="7" t="s">
        <v>173</v>
      </c>
      <c r="X12" s="3" t="s">
        <v>33</v>
      </c>
      <c r="Y12" s="7" t="s">
        <v>173</v>
      </c>
      <c r="Z12" s="3" t="s">
        <v>24</v>
      </c>
      <c r="AA12" s="7" t="s">
        <v>173</v>
      </c>
      <c r="AB12" s="3" t="s">
        <v>2582</v>
      </c>
      <c r="AC12" s="3" t="s">
        <v>3298</v>
      </c>
      <c r="AD12" s="3" t="s">
        <v>21</v>
      </c>
      <c r="AE12" s="6"/>
      <c r="AF12" s="3" t="s">
        <v>21</v>
      </c>
      <c r="AG12" s="3"/>
      <c r="AH12" s="3" t="s">
        <v>27</v>
      </c>
      <c r="AI12" s="3" t="s">
        <v>28</v>
      </c>
      <c r="AJ12" s="62" t="s">
        <v>3301</v>
      </c>
      <c r="AK12" s="54" t="s">
        <v>3289</v>
      </c>
      <c r="AL12" s="54" t="s">
        <v>3710</v>
      </c>
      <c r="AM12" s="86" t="s">
        <v>3599</v>
      </c>
      <c r="AN12" s="86" t="s">
        <v>3711</v>
      </c>
      <c r="AO12" s="95" t="s">
        <v>3712</v>
      </c>
      <c r="AP12" s="54" t="s">
        <v>2603</v>
      </c>
      <c r="AQ12" s="54" t="s">
        <v>3646</v>
      </c>
      <c r="AR12" s="66" t="s">
        <v>2579</v>
      </c>
      <c r="AS12" s="54" t="s">
        <v>3714</v>
      </c>
      <c r="AT12" s="54" t="s">
        <v>3713</v>
      </c>
      <c r="AU12" s="54" t="s">
        <v>3626</v>
      </c>
      <c r="AV12" s="55" t="s">
        <v>3389</v>
      </c>
      <c r="AW12" s="55"/>
      <c r="AX12" s="55" t="s">
        <v>1011</v>
      </c>
      <c r="AY12" s="93">
        <v>39092</v>
      </c>
      <c r="AZ12" s="93" t="s">
        <v>3715</v>
      </c>
      <c r="BA12" s="55" t="s">
        <v>1011</v>
      </c>
      <c r="BB12" s="55"/>
      <c r="BC12" s="54" t="s">
        <v>3532</v>
      </c>
      <c r="BD12" s="55" t="s">
        <v>32</v>
      </c>
      <c r="BE12" s="54" t="s">
        <v>5081</v>
      </c>
      <c r="BF12" s="86" t="s">
        <v>3639</v>
      </c>
      <c r="BG12" s="89" t="s">
        <v>32</v>
      </c>
      <c r="BH12" s="55" t="s">
        <v>101</v>
      </c>
      <c r="BI12" s="54" t="s">
        <v>3644</v>
      </c>
      <c r="BJ12" s="55" t="s">
        <v>3560</v>
      </c>
      <c r="BK12" s="55" t="s">
        <v>21</v>
      </c>
      <c r="BL12" s="55"/>
      <c r="BM12" s="55"/>
      <c r="BN12" s="55" t="s">
        <v>21</v>
      </c>
      <c r="BO12" s="55"/>
      <c r="BP12" s="55"/>
      <c r="BQ12" s="90" t="s">
        <v>3716</v>
      </c>
      <c r="BR12" s="200" t="s">
        <v>3389</v>
      </c>
    </row>
    <row r="13" spans="1:70" s="91" customFormat="1" ht="60" customHeight="1" x14ac:dyDescent="0.25">
      <c r="A13" s="60" t="s">
        <v>956</v>
      </c>
      <c r="B13" s="87" t="s">
        <v>628</v>
      </c>
      <c r="C13" s="10" t="s">
        <v>984</v>
      </c>
      <c r="D13" s="10"/>
      <c r="E13" s="10" t="s">
        <v>984</v>
      </c>
      <c r="F13" s="3" t="s">
        <v>19</v>
      </c>
      <c r="G13" s="3" t="s">
        <v>1035</v>
      </c>
      <c r="H13" s="55" t="s">
        <v>629</v>
      </c>
      <c r="I13" s="3" t="s">
        <v>2724</v>
      </c>
      <c r="J13" s="55" t="s">
        <v>2724</v>
      </c>
      <c r="K13" s="4" t="s">
        <v>1272</v>
      </c>
      <c r="L13" s="5" t="s">
        <v>1273</v>
      </c>
      <c r="M13" s="4" t="s">
        <v>1169</v>
      </c>
      <c r="N13" s="4" t="s">
        <v>2780</v>
      </c>
      <c r="O13" s="10" t="s">
        <v>2621</v>
      </c>
      <c r="P13" s="10" t="s">
        <v>2930</v>
      </c>
      <c r="Q13" s="4" t="s">
        <v>1274</v>
      </c>
      <c r="R13" s="6"/>
      <c r="S13" s="4" t="s">
        <v>1275</v>
      </c>
      <c r="T13" s="4" t="s">
        <v>1276</v>
      </c>
      <c r="U13" s="10" t="s">
        <v>3185</v>
      </c>
      <c r="V13" s="6"/>
      <c r="W13" s="7" t="s">
        <v>200</v>
      </c>
      <c r="X13" s="3" t="s">
        <v>33</v>
      </c>
      <c r="Y13" s="7" t="s">
        <v>200</v>
      </c>
      <c r="Z13" s="3" t="s">
        <v>90</v>
      </c>
      <c r="AA13" s="7" t="s">
        <v>200</v>
      </c>
      <c r="AB13" s="3" t="s">
        <v>2582</v>
      </c>
      <c r="AC13" s="3" t="s">
        <v>3298</v>
      </c>
      <c r="AD13" s="3" t="s">
        <v>21</v>
      </c>
      <c r="AE13" s="6"/>
      <c r="AF13" s="3" t="s">
        <v>21</v>
      </c>
      <c r="AG13" s="3"/>
      <c r="AH13" s="3" t="s">
        <v>27</v>
      </c>
      <c r="AI13" s="3" t="s">
        <v>28</v>
      </c>
      <c r="AJ13" s="62" t="s">
        <v>3301</v>
      </c>
      <c r="AK13" s="54" t="s">
        <v>3289</v>
      </c>
      <c r="AL13" s="54" t="s">
        <v>3592</v>
      </c>
      <c r="AM13" s="86" t="s">
        <v>3541</v>
      </c>
      <c r="AN13" s="86" t="s">
        <v>3593</v>
      </c>
      <c r="AO13" s="88" t="s">
        <v>3389</v>
      </c>
      <c r="AP13" s="55" t="s">
        <v>2609</v>
      </c>
      <c r="AQ13" s="86" t="s">
        <v>3594</v>
      </c>
      <c r="AR13" s="88" t="s">
        <v>2579</v>
      </c>
      <c r="AS13" s="55" t="s">
        <v>3596</v>
      </c>
      <c r="AT13" s="54" t="s">
        <v>2687</v>
      </c>
      <c r="AU13" s="54" t="s">
        <v>3294</v>
      </c>
      <c r="AV13" s="54" t="s">
        <v>3389</v>
      </c>
      <c r="AW13" s="54"/>
      <c r="AX13" s="55" t="s">
        <v>2520</v>
      </c>
      <c r="AY13" s="93">
        <v>43393</v>
      </c>
      <c r="AZ13" s="93" t="s">
        <v>3595</v>
      </c>
      <c r="BA13" s="55" t="s">
        <v>2521</v>
      </c>
      <c r="BB13" s="55"/>
      <c r="BC13" s="55" t="s">
        <v>32</v>
      </c>
      <c r="BD13" s="55" t="s">
        <v>32</v>
      </c>
      <c r="BE13" s="55" t="s">
        <v>3334</v>
      </c>
      <c r="BF13" s="88" t="s">
        <v>2579</v>
      </c>
      <c r="BG13" s="55" t="s">
        <v>32</v>
      </c>
      <c r="BH13" s="55" t="s">
        <v>101</v>
      </c>
      <c r="BI13" s="54" t="s">
        <v>3597</v>
      </c>
      <c r="BJ13" s="55" t="s">
        <v>3560</v>
      </c>
      <c r="BK13" s="55" t="s">
        <v>21</v>
      </c>
      <c r="BL13" s="55"/>
      <c r="BM13" s="55"/>
      <c r="BN13" s="55" t="s">
        <v>21</v>
      </c>
      <c r="BO13" s="55"/>
      <c r="BP13" s="55"/>
      <c r="BQ13" s="90" t="s">
        <v>3598</v>
      </c>
      <c r="BR13" s="200" t="s">
        <v>3389</v>
      </c>
    </row>
    <row r="14" spans="1:70" s="91" customFormat="1" ht="60" customHeight="1" x14ac:dyDescent="0.25">
      <c r="A14" s="60" t="s">
        <v>957</v>
      </c>
      <c r="B14" s="87" t="s">
        <v>476</v>
      </c>
      <c r="C14" s="10" t="s">
        <v>984</v>
      </c>
      <c r="D14" s="10"/>
      <c r="E14" s="10" t="s">
        <v>984</v>
      </c>
      <c r="F14" s="3" t="s">
        <v>19</v>
      </c>
      <c r="G14" s="3" t="s">
        <v>1027</v>
      </c>
      <c r="H14" s="55" t="s">
        <v>477</v>
      </c>
      <c r="I14" s="3" t="s">
        <v>2724</v>
      </c>
      <c r="J14" s="55" t="s">
        <v>2724</v>
      </c>
      <c r="K14" s="4" t="s">
        <v>1503</v>
      </c>
      <c r="L14" s="5" t="s">
        <v>1504</v>
      </c>
      <c r="M14" s="4" t="s">
        <v>1169</v>
      </c>
      <c r="N14" s="4" t="s">
        <v>2780</v>
      </c>
      <c r="O14" s="10" t="s">
        <v>2782</v>
      </c>
      <c r="P14" s="10" t="s">
        <v>2931</v>
      </c>
      <c r="Q14" s="4" t="s">
        <v>1505</v>
      </c>
      <c r="R14" s="6"/>
      <c r="S14" s="4" t="s">
        <v>1506</v>
      </c>
      <c r="T14" s="4" t="s">
        <v>1507</v>
      </c>
      <c r="U14" s="10" t="s">
        <v>3186</v>
      </c>
      <c r="V14" s="6"/>
      <c r="W14" s="7" t="s">
        <v>173</v>
      </c>
      <c r="X14" s="3" t="s">
        <v>33</v>
      </c>
      <c r="Y14" s="7" t="s">
        <v>173</v>
      </c>
      <c r="Z14" s="3" t="s">
        <v>24</v>
      </c>
      <c r="AA14" s="7" t="s">
        <v>173</v>
      </c>
      <c r="AB14" s="3" t="s">
        <v>2582</v>
      </c>
      <c r="AC14" s="3" t="s">
        <v>3298</v>
      </c>
      <c r="AD14" s="3" t="s">
        <v>21</v>
      </c>
      <c r="AE14" s="6"/>
      <c r="AF14" s="3" t="s">
        <v>21</v>
      </c>
      <c r="AG14" s="3"/>
      <c r="AH14" s="3" t="s">
        <v>27</v>
      </c>
      <c r="AI14" s="3" t="s">
        <v>28</v>
      </c>
      <c r="AJ14" s="62" t="s">
        <v>4946</v>
      </c>
      <c r="AK14" s="55" t="s">
        <v>68</v>
      </c>
      <c r="AL14" s="54" t="s">
        <v>3662</v>
      </c>
      <c r="AM14" s="54" t="s">
        <v>3663</v>
      </c>
      <c r="AN14" s="86" t="s">
        <v>3664</v>
      </c>
      <c r="AO14" s="86" t="s">
        <v>3665</v>
      </c>
      <c r="AP14" s="54" t="s">
        <v>3666</v>
      </c>
      <c r="AQ14" s="54" t="s">
        <v>3667</v>
      </c>
      <c r="AR14" s="54" t="s">
        <v>2579</v>
      </c>
      <c r="AS14" s="55" t="s">
        <v>3596</v>
      </c>
      <c r="AT14" s="54" t="s">
        <v>2687</v>
      </c>
      <c r="AU14" s="54" t="s">
        <v>3294</v>
      </c>
      <c r="AV14" s="54" t="s">
        <v>3389</v>
      </c>
      <c r="AW14" s="54"/>
      <c r="AX14" s="55" t="s">
        <v>2520</v>
      </c>
      <c r="AY14" s="93">
        <v>43393</v>
      </c>
      <c r="AZ14" s="93" t="s">
        <v>3294</v>
      </c>
      <c r="BA14" s="55" t="s">
        <v>2521</v>
      </c>
      <c r="BB14" s="55"/>
      <c r="BC14" s="55" t="s">
        <v>1011</v>
      </c>
      <c r="BD14" s="55" t="s">
        <v>983</v>
      </c>
      <c r="BE14" s="54" t="s">
        <v>3350</v>
      </c>
      <c r="BF14" s="88" t="s">
        <v>3294</v>
      </c>
      <c r="BG14" s="89" t="s">
        <v>1011</v>
      </c>
      <c r="BH14" s="55" t="s">
        <v>101</v>
      </c>
      <c r="BI14" s="54" t="s">
        <v>3644</v>
      </c>
      <c r="BJ14" s="55" t="s">
        <v>3560</v>
      </c>
      <c r="BK14" s="55" t="s">
        <v>21</v>
      </c>
      <c r="BL14" s="55"/>
      <c r="BM14" s="55"/>
      <c r="BN14" s="55" t="s">
        <v>21</v>
      </c>
      <c r="BO14" s="55"/>
      <c r="BP14" s="55"/>
      <c r="BQ14" s="90" t="s">
        <v>3668</v>
      </c>
      <c r="BR14" s="200" t="s">
        <v>3389</v>
      </c>
    </row>
    <row r="15" spans="1:70" s="91" customFormat="1" ht="105" customHeight="1" x14ac:dyDescent="0.25">
      <c r="A15" s="60" t="s">
        <v>958</v>
      </c>
      <c r="B15" s="87" t="s">
        <v>439</v>
      </c>
      <c r="C15" s="10" t="s">
        <v>984</v>
      </c>
      <c r="D15" s="10"/>
      <c r="E15" s="10" t="s">
        <v>984</v>
      </c>
      <c r="F15" s="3" t="s">
        <v>19</v>
      </c>
      <c r="G15" s="3" t="s">
        <v>1044</v>
      </c>
      <c r="H15" s="55" t="s">
        <v>440</v>
      </c>
      <c r="I15" s="3" t="s">
        <v>2724</v>
      </c>
      <c r="J15" s="55" t="s">
        <v>2724</v>
      </c>
      <c r="K15" s="4" t="s">
        <v>1536</v>
      </c>
      <c r="L15" s="5" t="s">
        <v>77</v>
      </c>
      <c r="M15" s="4" t="s">
        <v>1184</v>
      </c>
      <c r="N15" s="4" t="s">
        <v>2780</v>
      </c>
      <c r="O15" s="10" t="s">
        <v>2783</v>
      </c>
      <c r="P15" s="10" t="s">
        <v>2802</v>
      </c>
      <c r="Q15" s="4" t="s">
        <v>1537</v>
      </c>
      <c r="R15" s="6"/>
      <c r="S15" s="4" t="s">
        <v>1538</v>
      </c>
      <c r="T15" s="4" t="s">
        <v>21</v>
      </c>
      <c r="U15" s="10" t="s">
        <v>3187</v>
      </c>
      <c r="V15" s="6"/>
      <c r="W15" s="7" t="s">
        <v>173</v>
      </c>
      <c r="X15" s="3" t="s">
        <v>33</v>
      </c>
      <c r="Y15" s="7" t="s">
        <v>173</v>
      </c>
      <c r="Z15" s="3" t="s">
        <v>24</v>
      </c>
      <c r="AA15" s="7" t="s">
        <v>173</v>
      </c>
      <c r="AB15" s="3" t="s">
        <v>2582</v>
      </c>
      <c r="AC15" s="3" t="s">
        <v>3298</v>
      </c>
      <c r="AD15" s="3" t="s">
        <v>21</v>
      </c>
      <c r="AE15" s="6"/>
      <c r="AF15" s="3" t="s">
        <v>21</v>
      </c>
      <c r="AG15" s="3"/>
      <c r="AH15" s="3" t="s">
        <v>27</v>
      </c>
      <c r="AI15" s="3" t="s">
        <v>28</v>
      </c>
      <c r="AJ15" s="62" t="s">
        <v>3301</v>
      </c>
      <c r="AK15" s="54" t="s">
        <v>3289</v>
      </c>
      <c r="AL15" s="54" t="s">
        <v>3633</v>
      </c>
      <c r="AM15" s="86" t="s">
        <v>3599</v>
      </c>
      <c r="AN15" s="86" t="s">
        <v>3600</v>
      </c>
      <c r="AO15" s="88" t="s">
        <v>3389</v>
      </c>
      <c r="AP15" s="55" t="s">
        <v>2609</v>
      </c>
      <c r="AQ15" s="54" t="s">
        <v>3601</v>
      </c>
      <c r="AR15" s="88" t="s">
        <v>2579</v>
      </c>
      <c r="AS15" s="55" t="s">
        <v>3596</v>
      </c>
      <c r="AT15" s="54" t="s">
        <v>2687</v>
      </c>
      <c r="AU15" s="54" t="s">
        <v>3294</v>
      </c>
      <c r="AV15" s="54" t="s">
        <v>3389</v>
      </c>
      <c r="AW15" s="54"/>
      <c r="AX15" s="55" t="s">
        <v>2521</v>
      </c>
      <c r="AY15" s="93">
        <v>43294</v>
      </c>
      <c r="AZ15" s="93" t="s">
        <v>3602</v>
      </c>
      <c r="BA15" s="55" t="s">
        <v>2521</v>
      </c>
      <c r="BB15" s="55"/>
      <c r="BC15" s="54" t="s">
        <v>3532</v>
      </c>
      <c r="BD15" s="55" t="s">
        <v>32</v>
      </c>
      <c r="BE15" s="54" t="s">
        <v>3604</v>
      </c>
      <c r="BF15" s="86" t="s">
        <v>3603</v>
      </c>
      <c r="BG15" s="89" t="s">
        <v>32</v>
      </c>
      <c r="BH15" s="55" t="s">
        <v>21</v>
      </c>
      <c r="BI15" s="55"/>
      <c r="BJ15" s="55"/>
      <c r="BK15" s="55" t="s">
        <v>21</v>
      </c>
      <c r="BL15" s="55"/>
      <c r="BM15" s="55"/>
      <c r="BN15" s="55" t="s">
        <v>21</v>
      </c>
      <c r="BO15" s="55"/>
      <c r="BP15" s="55"/>
      <c r="BQ15" s="90" t="s">
        <v>3605</v>
      </c>
      <c r="BR15" s="200" t="s">
        <v>3389</v>
      </c>
    </row>
    <row r="16" spans="1:70" s="91" customFormat="1" ht="89.45" customHeight="1" x14ac:dyDescent="0.25">
      <c r="A16" s="60" t="s">
        <v>959</v>
      </c>
      <c r="B16" s="87" t="s">
        <v>474</v>
      </c>
      <c r="C16" s="10" t="s">
        <v>984</v>
      </c>
      <c r="D16" s="10"/>
      <c r="E16" s="10" t="s">
        <v>984</v>
      </c>
      <c r="F16" s="3" t="s">
        <v>19</v>
      </c>
      <c r="G16" s="3" t="s">
        <v>1051</v>
      </c>
      <c r="H16" s="55" t="s">
        <v>475</v>
      </c>
      <c r="I16" s="3" t="s">
        <v>2724</v>
      </c>
      <c r="J16" s="55" t="s">
        <v>2724</v>
      </c>
      <c r="K16" s="4" t="s">
        <v>1600</v>
      </c>
      <c r="L16" s="5" t="s">
        <v>1601</v>
      </c>
      <c r="M16" s="4" t="s">
        <v>1169</v>
      </c>
      <c r="N16" s="4" t="s">
        <v>2780</v>
      </c>
      <c r="O16" s="10" t="s">
        <v>2621</v>
      </c>
      <c r="P16" s="10" t="s">
        <v>2874</v>
      </c>
      <c r="Q16" s="4" t="s">
        <v>1602</v>
      </c>
      <c r="R16" s="6"/>
      <c r="S16" s="4" t="s">
        <v>1603</v>
      </c>
      <c r="T16" s="4" t="s">
        <v>1604</v>
      </c>
      <c r="U16" s="10" t="e">
        <v>#N/A</v>
      </c>
      <c r="V16" s="6"/>
      <c r="W16" s="7" t="s">
        <v>173</v>
      </c>
      <c r="X16" s="3" t="s">
        <v>33</v>
      </c>
      <c r="Y16" s="7" t="s">
        <v>393</v>
      </c>
      <c r="Z16" s="3" t="s">
        <v>24</v>
      </c>
      <c r="AA16" s="7" t="s">
        <v>263</v>
      </c>
      <c r="AB16" s="3" t="s">
        <v>2582</v>
      </c>
      <c r="AC16" s="3" t="s">
        <v>3298</v>
      </c>
      <c r="AD16" s="3" t="s">
        <v>21</v>
      </c>
      <c r="AE16" s="6"/>
      <c r="AF16" s="3" t="s">
        <v>21</v>
      </c>
      <c r="AG16" s="3"/>
      <c r="AH16" s="3" t="s">
        <v>27</v>
      </c>
      <c r="AI16" s="3" t="s">
        <v>28</v>
      </c>
      <c r="AJ16" s="62" t="s">
        <v>3301</v>
      </c>
      <c r="AK16" s="54" t="s">
        <v>3289</v>
      </c>
      <c r="AL16" s="54" t="s">
        <v>3756</v>
      </c>
      <c r="AM16" s="86" t="s">
        <v>3757</v>
      </c>
      <c r="AN16" s="86" t="s">
        <v>3758</v>
      </c>
      <c r="AO16" s="88" t="s">
        <v>3389</v>
      </c>
      <c r="AP16" s="55" t="s">
        <v>3624</v>
      </c>
      <c r="AQ16" s="54" t="s">
        <v>3759</v>
      </c>
      <c r="AR16" s="55" t="s">
        <v>3626</v>
      </c>
      <c r="AS16" s="55" t="s">
        <v>3706</v>
      </c>
      <c r="AT16" s="54" t="s">
        <v>2687</v>
      </c>
      <c r="AU16" s="54" t="s">
        <v>3294</v>
      </c>
      <c r="AV16" s="54" t="s">
        <v>3389</v>
      </c>
      <c r="AW16" s="54"/>
      <c r="AX16" s="55"/>
      <c r="AY16" s="88"/>
      <c r="AZ16" s="88"/>
      <c r="BA16" s="55"/>
      <c r="BB16" s="55"/>
      <c r="BC16" s="55" t="s">
        <v>2471</v>
      </c>
      <c r="BD16" s="55" t="s">
        <v>32</v>
      </c>
      <c r="BE16" s="54" t="s">
        <v>3382</v>
      </c>
      <c r="BF16" s="88" t="s">
        <v>3760</v>
      </c>
      <c r="BG16" s="89" t="s">
        <v>2471</v>
      </c>
      <c r="BH16" s="55" t="s">
        <v>21</v>
      </c>
      <c r="BI16" s="55"/>
      <c r="BJ16" s="55"/>
      <c r="BK16" s="55" t="s">
        <v>21</v>
      </c>
      <c r="BL16" s="55"/>
      <c r="BM16" s="55"/>
      <c r="BN16" s="55" t="s">
        <v>21</v>
      </c>
      <c r="BO16" s="55"/>
      <c r="BP16" s="55"/>
      <c r="BQ16" s="90" t="s">
        <v>3761</v>
      </c>
      <c r="BR16" s="200" t="s">
        <v>3389</v>
      </c>
    </row>
    <row r="17" spans="1:70" s="203" customFormat="1" ht="60" customHeight="1" x14ac:dyDescent="0.25">
      <c r="A17" s="60" t="s">
        <v>960</v>
      </c>
      <c r="B17" s="87" t="s">
        <v>423</v>
      </c>
      <c r="C17" s="88" t="s">
        <v>984</v>
      </c>
      <c r="D17" s="88"/>
      <c r="E17" s="88" t="s">
        <v>984</v>
      </c>
      <c r="F17" s="55" t="s">
        <v>19</v>
      </c>
      <c r="G17" s="55" t="s">
        <v>1077</v>
      </c>
      <c r="H17" s="55" t="s">
        <v>424</v>
      </c>
      <c r="I17" s="55" t="s">
        <v>2724</v>
      </c>
      <c r="J17" s="55" t="s">
        <v>2724</v>
      </c>
      <c r="K17" s="100" t="s">
        <v>1605</v>
      </c>
      <c r="L17" s="101" t="s">
        <v>1606</v>
      </c>
      <c r="M17" s="100" t="s">
        <v>1170</v>
      </c>
      <c r="N17" s="100" t="s">
        <v>2780</v>
      </c>
      <c r="O17" s="88" t="s">
        <v>2621</v>
      </c>
      <c r="P17" s="88" t="s">
        <v>2932</v>
      </c>
      <c r="Q17" s="100" t="s">
        <v>1607</v>
      </c>
      <c r="R17" s="98"/>
      <c r="S17" s="100" t="s">
        <v>1608</v>
      </c>
      <c r="T17" s="100" t="s">
        <v>1609</v>
      </c>
      <c r="U17" s="88" t="s">
        <v>3188</v>
      </c>
      <c r="V17" s="98"/>
      <c r="W17" s="43" t="s">
        <v>41</v>
      </c>
      <c r="X17" s="55" t="s">
        <v>33</v>
      </c>
      <c r="Y17" s="43" t="s">
        <v>88</v>
      </c>
      <c r="Z17" s="55" t="s">
        <v>24</v>
      </c>
      <c r="AA17" s="43" t="s">
        <v>88</v>
      </c>
      <c r="AB17" s="3" t="s">
        <v>2582</v>
      </c>
      <c r="AC17" s="3" t="s">
        <v>3298</v>
      </c>
      <c r="AD17" s="55" t="s">
        <v>21</v>
      </c>
      <c r="AE17" s="98"/>
      <c r="AF17" s="55" t="s">
        <v>21</v>
      </c>
      <c r="AG17" s="55"/>
      <c r="AH17" s="55" t="s">
        <v>27</v>
      </c>
      <c r="AI17" s="55" t="s">
        <v>28</v>
      </c>
      <c r="AJ17" s="62" t="s">
        <v>3301</v>
      </c>
      <c r="AK17" s="55" t="s">
        <v>3289</v>
      </c>
      <c r="AL17" s="55" t="s">
        <v>3779</v>
      </c>
      <c r="AM17" s="55" t="s">
        <v>3780</v>
      </c>
      <c r="AN17" s="102" t="s">
        <v>3781</v>
      </c>
      <c r="AO17" s="102" t="s">
        <v>3782</v>
      </c>
      <c r="AP17" s="55" t="s">
        <v>3783</v>
      </c>
      <c r="AQ17" s="55" t="s">
        <v>3784</v>
      </c>
      <c r="AR17" s="55" t="s">
        <v>3785</v>
      </c>
      <c r="AS17" s="54" t="s">
        <v>2600</v>
      </c>
      <c r="AT17" s="54" t="s">
        <v>3786</v>
      </c>
      <c r="AU17" s="54" t="s">
        <v>3787</v>
      </c>
      <c r="AV17" s="54"/>
      <c r="AW17" s="54"/>
      <c r="AX17" s="55" t="s">
        <v>2520</v>
      </c>
      <c r="AY17" s="99" t="s">
        <v>3788</v>
      </c>
      <c r="AZ17" s="103" t="s">
        <v>3294</v>
      </c>
      <c r="BA17" s="55" t="s">
        <v>2521</v>
      </c>
      <c r="BB17" s="55"/>
      <c r="BC17" s="55" t="s">
        <v>1011</v>
      </c>
      <c r="BD17" s="55" t="s">
        <v>983</v>
      </c>
      <c r="BE17" s="55" t="s">
        <v>3347</v>
      </c>
      <c r="BF17" s="88" t="s">
        <v>3789</v>
      </c>
      <c r="BG17" s="89" t="s">
        <v>983</v>
      </c>
      <c r="BH17" s="55" t="s">
        <v>101</v>
      </c>
      <c r="BI17" s="55"/>
      <c r="BJ17" s="55"/>
      <c r="BK17" s="55" t="s">
        <v>21</v>
      </c>
      <c r="BL17" s="55"/>
      <c r="BM17" s="55"/>
      <c r="BN17" s="55" t="s">
        <v>21</v>
      </c>
      <c r="BO17" s="55"/>
      <c r="BP17" s="55"/>
      <c r="BQ17" s="87" t="s">
        <v>3790</v>
      </c>
      <c r="BR17" s="200" t="s">
        <v>3389</v>
      </c>
    </row>
    <row r="18" spans="1:70" s="91" customFormat="1" ht="84.6" customHeight="1" x14ac:dyDescent="0.25">
      <c r="A18" s="60" t="s">
        <v>961</v>
      </c>
      <c r="B18" s="87" t="s">
        <v>487</v>
      </c>
      <c r="C18" s="10" t="s">
        <v>984</v>
      </c>
      <c r="D18" s="10"/>
      <c r="E18" s="10" t="s">
        <v>984</v>
      </c>
      <c r="F18" s="3" t="s">
        <v>19</v>
      </c>
      <c r="G18" s="3" t="s">
        <v>1037</v>
      </c>
      <c r="H18" s="55" t="s">
        <v>488</v>
      </c>
      <c r="I18" s="3" t="s">
        <v>2724</v>
      </c>
      <c r="J18" s="55" t="s">
        <v>2724</v>
      </c>
      <c r="K18" s="9" t="s">
        <v>2658</v>
      </c>
      <c r="L18" s="12" t="s">
        <v>2659</v>
      </c>
      <c r="M18" s="4" t="s">
        <v>1318</v>
      </c>
      <c r="N18" s="4" t="s">
        <v>2780</v>
      </c>
      <c r="O18" s="10" t="s">
        <v>2621</v>
      </c>
      <c r="P18" s="10" t="s">
        <v>2933</v>
      </c>
      <c r="Q18" s="4" t="s">
        <v>1610</v>
      </c>
      <c r="R18" s="6"/>
      <c r="S18" s="4" t="s">
        <v>1611</v>
      </c>
      <c r="T18" s="4" t="s">
        <v>1612</v>
      </c>
      <c r="U18" s="10" t="s">
        <v>3189</v>
      </c>
      <c r="V18" s="6"/>
      <c r="W18" s="7" t="s">
        <v>136</v>
      </c>
      <c r="X18" s="3" t="s">
        <v>33</v>
      </c>
      <c r="Y18" s="7" t="s">
        <v>136</v>
      </c>
      <c r="Z18" s="3" t="s">
        <v>90</v>
      </c>
      <c r="AA18" s="7" t="s">
        <v>136</v>
      </c>
      <c r="AB18" s="3" t="s">
        <v>2582</v>
      </c>
      <c r="AC18" s="3" t="s">
        <v>3298</v>
      </c>
      <c r="AD18" s="3" t="s">
        <v>21</v>
      </c>
      <c r="AE18" s="6"/>
      <c r="AF18" s="3" t="s">
        <v>21</v>
      </c>
      <c r="AG18" s="3"/>
      <c r="AH18" s="3" t="s">
        <v>27</v>
      </c>
      <c r="AI18" s="3" t="s">
        <v>28</v>
      </c>
      <c r="AJ18" s="62" t="s">
        <v>3301</v>
      </c>
      <c r="AK18" s="54" t="s">
        <v>3289</v>
      </c>
      <c r="AL18" s="54" t="s">
        <v>3693</v>
      </c>
      <c r="AM18" s="86" t="s">
        <v>3692</v>
      </c>
      <c r="AN18" s="86" t="s">
        <v>3717</v>
      </c>
      <c r="AO18" s="88" t="s">
        <v>3389</v>
      </c>
      <c r="AP18" s="55" t="s">
        <v>2597</v>
      </c>
      <c r="AQ18" s="54" t="s">
        <v>3718</v>
      </c>
      <c r="AR18" s="88" t="s">
        <v>2579</v>
      </c>
      <c r="AS18" s="55" t="s">
        <v>3706</v>
      </c>
      <c r="AT18" s="54" t="s">
        <v>2687</v>
      </c>
      <c r="AU18" s="54" t="s">
        <v>3294</v>
      </c>
      <c r="AV18" s="54" t="s">
        <v>3389</v>
      </c>
      <c r="AW18" s="55"/>
      <c r="AX18" s="55" t="s">
        <v>2521</v>
      </c>
      <c r="AY18" s="93">
        <v>43294</v>
      </c>
      <c r="AZ18" s="93" t="s">
        <v>3602</v>
      </c>
      <c r="BA18" s="55" t="s">
        <v>2521</v>
      </c>
      <c r="BB18" s="55"/>
      <c r="BC18" s="54" t="s">
        <v>3532</v>
      </c>
      <c r="BD18" s="55" t="s">
        <v>32</v>
      </c>
      <c r="BE18" s="54" t="s">
        <v>3719</v>
      </c>
      <c r="BF18" s="86" t="s">
        <v>3720</v>
      </c>
      <c r="BG18" s="89" t="s">
        <v>32</v>
      </c>
      <c r="BH18" s="55" t="s">
        <v>101</v>
      </c>
      <c r="BI18" s="54" t="s">
        <v>3644</v>
      </c>
      <c r="BJ18" s="55" t="s">
        <v>3560</v>
      </c>
      <c r="BK18" s="55" t="s">
        <v>21</v>
      </c>
      <c r="BL18" s="55"/>
      <c r="BM18" s="55"/>
      <c r="BN18" s="55" t="s">
        <v>21</v>
      </c>
      <c r="BO18" s="55"/>
      <c r="BP18" s="55"/>
      <c r="BQ18" s="90" t="s">
        <v>3721</v>
      </c>
      <c r="BR18" s="200" t="s">
        <v>3389</v>
      </c>
    </row>
    <row r="19" spans="1:70" s="91" customFormat="1" ht="60" customHeight="1" x14ac:dyDescent="0.25">
      <c r="A19" s="60" t="s">
        <v>962</v>
      </c>
      <c r="B19" s="87" t="s">
        <v>429</v>
      </c>
      <c r="C19" s="10" t="s">
        <v>984</v>
      </c>
      <c r="D19" s="10"/>
      <c r="E19" s="10" t="s">
        <v>984</v>
      </c>
      <c r="F19" s="3" t="s">
        <v>19</v>
      </c>
      <c r="G19" s="3" t="s">
        <v>1027</v>
      </c>
      <c r="H19" s="55" t="s">
        <v>430</v>
      </c>
      <c r="I19" s="3" t="s">
        <v>2724</v>
      </c>
      <c r="J19" s="55" t="s">
        <v>2724</v>
      </c>
      <c r="K19" s="4" t="s">
        <v>1622</v>
      </c>
      <c r="L19" s="12" t="s">
        <v>2660</v>
      </c>
      <c r="M19" s="4" t="s">
        <v>1169</v>
      </c>
      <c r="N19" s="4" t="s">
        <v>2780</v>
      </c>
      <c r="O19" s="10" t="s">
        <v>2621</v>
      </c>
      <c r="P19" s="10" t="s">
        <v>2934</v>
      </c>
      <c r="Q19" s="4" t="s">
        <v>1623</v>
      </c>
      <c r="R19" s="6"/>
      <c r="S19" s="4" t="s">
        <v>1624</v>
      </c>
      <c r="T19" s="4" t="s">
        <v>1625</v>
      </c>
      <c r="U19" s="10" t="s">
        <v>3190</v>
      </c>
      <c r="V19" s="6"/>
      <c r="W19" s="7" t="s">
        <v>41</v>
      </c>
      <c r="X19" s="3" t="s">
        <v>33</v>
      </c>
      <c r="Y19" s="7" t="s">
        <v>41</v>
      </c>
      <c r="Z19" s="3" t="s">
        <v>24</v>
      </c>
      <c r="AA19" s="7" t="s">
        <v>41</v>
      </c>
      <c r="AB19" s="3" t="s">
        <v>2582</v>
      </c>
      <c r="AC19" s="3" t="s">
        <v>3298</v>
      </c>
      <c r="AD19" s="3" t="s">
        <v>21</v>
      </c>
      <c r="AE19" s="6"/>
      <c r="AF19" s="3" t="s">
        <v>21</v>
      </c>
      <c r="AG19" s="3"/>
      <c r="AH19" s="3" t="s">
        <v>27</v>
      </c>
      <c r="AI19" s="3" t="s">
        <v>28</v>
      </c>
      <c r="AJ19" s="62" t="s">
        <v>3301</v>
      </c>
      <c r="AK19" s="54" t="s">
        <v>3289</v>
      </c>
      <c r="AL19" s="54" t="s">
        <v>3762</v>
      </c>
      <c r="AM19" s="86" t="s">
        <v>3702</v>
      </c>
      <c r="AN19" s="86" t="s">
        <v>3763</v>
      </c>
      <c r="AO19" s="88" t="s">
        <v>3389</v>
      </c>
      <c r="AP19" s="55" t="s">
        <v>2597</v>
      </c>
      <c r="AQ19" s="54" t="s">
        <v>3521</v>
      </c>
      <c r="AR19" s="55" t="s">
        <v>2579</v>
      </c>
      <c r="AS19" s="54" t="s">
        <v>3596</v>
      </c>
      <c r="AT19" s="54" t="s">
        <v>2687</v>
      </c>
      <c r="AU19" s="54" t="s">
        <v>3294</v>
      </c>
      <c r="AV19" s="54" t="s">
        <v>3389</v>
      </c>
      <c r="AW19" s="54"/>
      <c r="AX19" s="55" t="s">
        <v>2520</v>
      </c>
      <c r="AY19" s="93">
        <v>43393</v>
      </c>
      <c r="AZ19" s="54" t="s">
        <v>3294</v>
      </c>
      <c r="BA19" s="54" t="s">
        <v>2521</v>
      </c>
      <c r="BB19" s="54"/>
      <c r="BC19" s="54" t="s">
        <v>3392</v>
      </c>
      <c r="BD19" s="54" t="s">
        <v>48</v>
      </c>
      <c r="BE19" s="54" t="s">
        <v>3764</v>
      </c>
      <c r="BF19" s="86" t="s">
        <v>3765</v>
      </c>
      <c r="BG19" s="54" t="s">
        <v>48</v>
      </c>
      <c r="BH19" s="55" t="s">
        <v>101</v>
      </c>
      <c r="BI19" s="54" t="s">
        <v>3644</v>
      </c>
      <c r="BJ19" s="55" t="s">
        <v>3645</v>
      </c>
      <c r="BK19" s="55" t="s">
        <v>21</v>
      </c>
      <c r="BL19" s="55"/>
      <c r="BM19" s="55"/>
      <c r="BN19" s="55" t="s">
        <v>21</v>
      </c>
      <c r="BO19" s="55"/>
      <c r="BP19" s="55"/>
      <c r="BQ19" s="90" t="s">
        <v>3766</v>
      </c>
      <c r="BR19" s="200" t="s">
        <v>3389</v>
      </c>
    </row>
    <row r="20" spans="1:70" s="91" customFormat="1" ht="82.9" customHeight="1" x14ac:dyDescent="0.25">
      <c r="A20" s="60" t="s">
        <v>963</v>
      </c>
      <c r="B20" s="87" t="s">
        <v>367</v>
      </c>
      <c r="C20" s="10" t="s">
        <v>984</v>
      </c>
      <c r="D20" s="10"/>
      <c r="E20" s="10" t="s">
        <v>984</v>
      </c>
      <c r="F20" s="3" t="s">
        <v>19</v>
      </c>
      <c r="G20" s="3" t="s">
        <v>1080</v>
      </c>
      <c r="H20" s="55" t="s">
        <v>368</v>
      </c>
      <c r="I20" s="3" t="s">
        <v>2724</v>
      </c>
      <c r="J20" s="55" t="s">
        <v>2724</v>
      </c>
      <c r="K20" s="4" t="s">
        <v>1654</v>
      </c>
      <c r="L20" s="5" t="s">
        <v>1655</v>
      </c>
      <c r="M20" s="4" t="s">
        <v>1169</v>
      </c>
      <c r="N20" s="4" t="s">
        <v>2780</v>
      </c>
      <c r="O20" s="10" t="s">
        <v>2621</v>
      </c>
      <c r="P20" s="10" t="s">
        <v>2935</v>
      </c>
      <c r="Q20" s="4" t="s">
        <v>1656</v>
      </c>
      <c r="R20" s="6"/>
      <c r="S20" s="4" t="s">
        <v>1657</v>
      </c>
      <c r="T20" s="4" t="s">
        <v>1658</v>
      </c>
      <c r="U20" s="10" t="s">
        <v>3191</v>
      </c>
      <c r="V20" s="6"/>
      <c r="W20" s="7" t="s">
        <v>369</v>
      </c>
      <c r="X20" s="3" t="s">
        <v>33</v>
      </c>
      <c r="Y20" s="7" t="s">
        <v>370</v>
      </c>
      <c r="Z20" s="3" t="s">
        <v>24</v>
      </c>
      <c r="AA20" s="7" t="s">
        <v>371</v>
      </c>
      <c r="AB20" s="3" t="s">
        <v>2582</v>
      </c>
      <c r="AC20" s="3" t="s">
        <v>3298</v>
      </c>
      <c r="AD20" s="3" t="s">
        <v>21</v>
      </c>
      <c r="AE20" s="6"/>
      <c r="AF20" s="3" t="s">
        <v>21</v>
      </c>
      <c r="AG20" s="3"/>
      <c r="AH20" s="3" t="s">
        <v>27</v>
      </c>
      <c r="AI20" s="3" t="s">
        <v>28</v>
      </c>
      <c r="AJ20" s="62" t="s">
        <v>4946</v>
      </c>
      <c r="AK20" s="55" t="s">
        <v>68</v>
      </c>
      <c r="AL20" s="55" t="s">
        <v>258</v>
      </c>
      <c r="AM20" s="55" t="s">
        <v>3456</v>
      </c>
      <c r="AN20" s="86" t="s">
        <v>3729</v>
      </c>
      <c r="AO20" s="88" t="s">
        <v>3389</v>
      </c>
      <c r="AP20" s="55" t="s">
        <v>2597</v>
      </c>
      <c r="AQ20" s="54" t="s">
        <v>3730</v>
      </c>
      <c r="AR20" s="55" t="s">
        <v>2579</v>
      </c>
      <c r="AS20" s="54" t="s">
        <v>3731</v>
      </c>
      <c r="AT20" s="54" t="s">
        <v>3732</v>
      </c>
      <c r="AU20" s="54" t="s">
        <v>3510</v>
      </c>
      <c r="AV20" s="55" t="s">
        <v>3389</v>
      </c>
      <c r="AW20" s="55" t="s">
        <v>3389</v>
      </c>
      <c r="AX20" s="54" t="s">
        <v>3589</v>
      </c>
      <c r="AY20" s="92" t="s">
        <v>3733</v>
      </c>
      <c r="AZ20" s="92" t="s">
        <v>3651</v>
      </c>
      <c r="BA20" s="55" t="s">
        <v>1133</v>
      </c>
      <c r="BB20" s="55"/>
      <c r="BC20" s="55" t="s">
        <v>1011</v>
      </c>
      <c r="BD20" s="55" t="s">
        <v>983</v>
      </c>
      <c r="BE20" s="54" t="s">
        <v>3350</v>
      </c>
      <c r="BF20" s="54" t="s">
        <v>3294</v>
      </c>
      <c r="BG20" s="55" t="s">
        <v>32</v>
      </c>
      <c r="BH20" s="55" t="s">
        <v>101</v>
      </c>
      <c r="BI20" s="54" t="s">
        <v>3644</v>
      </c>
      <c r="BJ20" s="55" t="s">
        <v>3645</v>
      </c>
      <c r="BK20" s="55" t="s">
        <v>21</v>
      </c>
      <c r="BL20" s="55"/>
      <c r="BM20" s="55"/>
      <c r="BN20" s="55" t="s">
        <v>21</v>
      </c>
      <c r="BO20" s="55"/>
      <c r="BP20" s="55"/>
      <c r="BQ20" s="90" t="s">
        <v>3734</v>
      </c>
      <c r="BR20" s="200" t="s">
        <v>3389</v>
      </c>
    </row>
    <row r="21" spans="1:70" s="91" customFormat="1" ht="60" customHeight="1" x14ac:dyDescent="0.25">
      <c r="A21" s="60" t="s">
        <v>964</v>
      </c>
      <c r="B21" s="87" t="s">
        <v>384</v>
      </c>
      <c r="C21" s="10" t="s">
        <v>984</v>
      </c>
      <c r="D21" s="10"/>
      <c r="E21" s="10" t="s">
        <v>984</v>
      </c>
      <c r="F21" s="3" t="s">
        <v>19</v>
      </c>
      <c r="G21" s="3" t="s">
        <v>1083</v>
      </c>
      <c r="H21" s="55" t="s">
        <v>385</v>
      </c>
      <c r="I21" s="3" t="s">
        <v>2724</v>
      </c>
      <c r="J21" s="55" t="s">
        <v>2724</v>
      </c>
      <c r="K21" s="9" t="s">
        <v>2661</v>
      </c>
      <c r="L21" s="12" t="s">
        <v>2662</v>
      </c>
      <c r="M21" s="4" t="s">
        <v>1318</v>
      </c>
      <c r="N21" s="4" t="s">
        <v>2780</v>
      </c>
      <c r="O21" s="10" t="s">
        <v>2783</v>
      </c>
      <c r="P21" s="10" t="s">
        <v>2936</v>
      </c>
      <c r="Q21" s="4" t="s">
        <v>1684</v>
      </c>
      <c r="R21" s="6"/>
      <c r="S21" s="4" t="s">
        <v>1685</v>
      </c>
      <c r="T21" s="4" t="s">
        <v>1686</v>
      </c>
      <c r="U21" s="10" t="e">
        <v>#N/A</v>
      </c>
      <c r="V21" s="6"/>
      <c r="W21" s="7" t="s">
        <v>76</v>
      </c>
      <c r="X21" s="3" t="s">
        <v>33</v>
      </c>
      <c r="Y21" s="7" t="s">
        <v>76</v>
      </c>
      <c r="Z21" s="3" t="s">
        <v>24</v>
      </c>
      <c r="AA21" s="7" t="s">
        <v>76</v>
      </c>
      <c r="AB21" s="3" t="s">
        <v>2582</v>
      </c>
      <c r="AC21" s="3" t="s">
        <v>3298</v>
      </c>
      <c r="AD21" s="3" t="s">
        <v>21</v>
      </c>
      <c r="AE21" s="6"/>
      <c r="AF21" s="3" t="s">
        <v>21</v>
      </c>
      <c r="AG21" s="3"/>
      <c r="AH21" s="3" t="s">
        <v>27</v>
      </c>
      <c r="AI21" s="3" t="s">
        <v>28</v>
      </c>
      <c r="AJ21" s="62" t="s">
        <v>4946</v>
      </c>
      <c r="AK21" s="55" t="s">
        <v>68</v>
      </c>
      <c r="AL21" s="55" t="s">
        <v>372</v>
      </c>
      <c r="AM21" s="55" t="s">
        <v>2579</v>
      </c>
      <c r="AN21" s="86" t="s">
        <v>3722</v>
      </c>
      <c r="AO21" s="95" t="s">
        <v>3446</v>
      </c>
      <c r="AP21" s="54" t="s">
        <v>3666</v>
      </c>
      <c r="AQ21" s="86" t="s">
        <v>3722</v>
      </c>
      <c r="AR21" s="55" t="s">
        <v>2579</v>
      </c>
      <c r="AS21" s="55"/>
      <c r="AT21" s="55"/>
      <c r="AU21" s="55"/>
      <c r="AV21" s="55"/>
      <c r="AW21" s="55"/>
      <c r="AX21" s="54" t="s">
        <v>2520</v>
      </c>
      <c r="AY21" s="93">
        <v>43393</v>
      </c>
      <c r="AZ21" s="54" t="s">
        <v>3294</v>
      </c>
      <c r="BA21" s="54" t="s">
        <v>2521</v>
      </c>
      <c r="BB21" s="54"/>
      <c r="BC21" s="54" t="s">
        <v>3652</v>
      </c>
      <c r="BD21" s="55" t="s">
        <v>983</v>
      </c>
      <c r="BE21" s="54" t="s">
        <v>3723</v>
      </c>
      <c r="BF21" s="86" t="s">
        <v>3724</v>
      </c>
      <c r="BG21" s="89" t="s">
        <v>1011</v>
      </c>
      <c r="BH21" s="55" t="s">
        <v>101</v>
      </c>
      <c r="BI21" s="54" t="s">
        <v>3644</v>
      </c>
      <c r="BJ21" s="55" t="s">
        <v>3645</v>
      </c>
      <c r="BK21" s="55" t="s">
        <v>21</v>
      </c>
      <c r="BL21" s="55"/>
      <c r="BM21" s="55"/>
      <c r="BN21" s="55" t="s">
        <v>21</v>
      </c>
      <c r="BO21" s="55"/>
      <c r="BP21" s="55"/>
      <c r="BQ21" s="90" t="s">
        <v>3725</v>
      </c>
      <c r="BR21" s="200" t="s">
        <v>3389</v>
      </c>
    </row>
    <row r="22" spans="1:70" s="91" customFormat="1" ht="60" customHeight="1" x14ac:dyDescent="0.25">
      <c r="A22" s="60" t="s">
        <v>965</v>
      </c>
      <c r="B22" s="87" t="s">
        <v>384</v>
      </c>
      <c r="C22" s="10" t="s">
        <v>984</v>
      </c>
      <c r="D22" s="10"/>
      <c r="E22" s="10" t="s">
        <v>984</v>
      </c>
      <c r="F22" s="3" t="s">
        <v>19</v>
      </c>
      <c r="G22" s="3" t="s">
        <v>1084</v>
      </c>
      <c r="H22" s="55" t="s">
        <v>386</v>
      </c>
      <c r="I22" s="3" t="s">
        <v>2724</v>
      </c>
      <c r="J22" s="55" t="s">
        <v>2724</v>
      </c>
      <c r="K22" s="4" t="s">
        <v>1687</v>
      </c>
      <c r="L22" s="12" t="s">
        <v>2663</v>
      </c>
      <c r="M22" s="4" t="s">
        <v>1169</v>
      </c>
      <c r="N22" s="4" t="s">
        <v>2780</v>
      </c>
      <c r="O22" s="10" t="s">
        <v>2783</v>
      </c>
      <c r="P22" s="10" t="s">
        <v>2936</v>
      </c>
      <c r="Q22" s="4" t="s">
        <v>1688</v>
      </c>
      <c r="R22" s="6"/>
      <c r="S22" s="4" t="s">
        <v>1689</v>
      </c>
      <c r="T22" s="4" t="s">
        <v>1690</v>
      </c>
      <c r="U22" s="10" t="e">
        <v>#N/A</v>
      </c>
      <c r="V22" s="6"/>
      <c r="W22" s="7" t="s">
        <v>219</v>
      </c>
      <c r="X22" s="3" t="s">
        <v>33</v>
      </c>
      <c r="Y22" s="7" t="s">
        <v>219</v>
      </c>
      <c r="Z22" s="3" t="s">
        <v>24</v>
      </c>
      <c r="AA22" s="7" t="s">
        <v>219</v>
      </c>
      <c r="AB22" s="3" t="s">
        <v>2582</v>
      </c>
      <c r="AC22" s="3" t="s">
        <v>3298</v>
      </c>
      <c r="AD22" s="3" t="s">
        <v>21</v>
      </c>
      <c r="AE22" s="6"/>
      <c r="AF22" s="3" t="s">
        <v>21</v>
      </c>
      <c r="AG22" s="3"/>
      <c r="AH22" s="3" t="s">
        <v>27</v>
      </c>
      <c r="AI22" s="3" t="s">
        <v>28</v>
      </c>
      <c r="AJ22" s="62" t="s">
        <v>4946</v>
      </c>
      <c r="AK22" s="55" t="s">
        <v>68</v>
      </c>
      <c r="AL22" s="55" t="s">
        <v>3735</v>
      </c>
      <c r="AM22" s="55" t="s">
        <v>2579</v>
      </c>
      <c r="AN22" s="86" t="s">
        <v>3736</v>
      </c>
      <c r="AO22" s="88" t="s">
        <v>3389</v>
      </c>
      <c r="AP22" s="54" t="s">
        <v>3737</v>
      </c>
      <c r="AQ22" s="54" t="s">
        <v>3738</v>
      </c>
      <c r="AR22" s="54" t="s">
        <v>3739</v>
      </c>
      <c r="AS22" s="54" t="s">
        <v>3706</v>
      </c>
      <c r="AT22" s="54" t="s">
        <v>2687</v>
      </c>
      <c r="AU22" s="54" t="s">
        <v>3294</v>
      </c>
      <c r="AV22" s="54" t="s">
        <v>3389</v>
      </c>
      <c r="AW22" s="54"/>
      <c r="AX22" s="55" t="s">
        <v>2520</v>
      </c>
      <c r="AY22" s="93">
        <v>43393</v>
      </c>
      <c r="AZ22" s="54" t="s">
        <v>3294</v>
      </c>
      <c r="BA22" s="54" t="s">
        <v>2521</v>
      </c>
      <c r="BB22" s="54"/>
      <c r="BC22" s="54" t="s">
        <v>3741</v>
      </c>
      <c r="BD22" s="55" t="s">
        <v>32</v>
      </c>
      <c r="BE22" s="54" t="s">
        <v>3742</v>
      </c>
      <c r="BF22" s="86" t="s">
        <v>3740</v>
      </c>
      <c r="BG22" s="89" t="s">
        <v>3299</v>
      </c>
      <c r="BH22" s="55" t="s">
        <v>101</v>
      </c>
      <c r="BI22" s="54" t="s">
        <v>3644</v>
      </c>
      <c r="BJ22" s="55" t="s">
        <v>3645</v>
      </c>
      <c r="BK22" s="55" t="s">
        <v>21</v>
      </c>
      <c r="BL22" s="55"/>
      <c r="BM22" s="55"/>
      <c r="BN22" s="55" t="s">
        <v>21</v>
      </c>
      <c r="BO22" s="55"/>
      <c r="BP22" s="55"/>
      <c r="BQ22" s="90" t="s">
        <v>3743</v>
      </c>
      <c r="BR22" s="200" t="s">
        <v>3389</v>
      </c>
    </row>
    <row r="23" spans="1:70" s="91" customFormat="1" ht="101.45" customHeight="1" x14ac:dyDescent="0.25">
      <c r="A23" s="60" t="s">
        <v>966</v>
      </c>
      <c r="B23" s="87" t="s">
        <v>630</v>
      </c>
      <c r="C23" s="10" t="s">
        <v>984</v>
      </c>
      <c r="D23" s="10"/>
      <c r="E23" s="10" t="s">
        <v>984</v>
      </c>
      <c r="F23" s="3" t="s">
        <v>19</v>
      </c>
      <c r="G23" s="3" t="s">
        <v>1054</v>
      </c>
      <c r="H23" s="55" t="s">
        <v>631</v>
      </c>
      <c r="I23" s="3" t="s">
        <v>2724</v>
      </c>
      <c r="J23" s="55" t="s">
        <v>2724</v>
      </c>
      <c r="K23" s="4" t="s">
        <v>1691</v>
      </c>
      <c r="L23" s="5" t="s">
        <v>1692</v>
      </c>
      <c r="M23" s="4" t="s">
        <v>1170</v>
      </c>
      <c r="N23" s="4" t="s">
        <v>2780</v>
      </c>
      <c r="O23" s="10" t="s">
        <v>2783</v>
      </c>
      <c r="P23" s="10" t="s">
        <v>2937</v>
      </c>
      <c r="Q23" s="4" t="s">
        <v>1693</v>
      </c>
      <c r="R23" s="6"/>
      <c r="S23" s="4" t="s">
        <v>1694</v>
      </c>
      <c r="T23" s="4" t="s">
        <v>1695</v>
      </c>
      <c r="U23" s="10" t="s">
        <v>3192</v>
      </c>
      <c r="V23" s="6"/>
      <c r="W23" s="7" t="s">
        <v>200</v>
      </c>
      <c r="X23" s="3" t="s">
        <v>33</v>
      </c>
      <c r="Y23" s="7" t="s">
        <v>200</v>
      </c>
      <c r="Z23" s="3" t="s">
        <v>90</v>
      </c>
      <c r="AA23" s="7" t="s">
        <v>200</v>
      </c>
      <c r="AB23" s="3" t="s">
        <v>2582</v>
      </c>
      <c r="AC23" s="3" t="s">
        <v>3298</v>
      </c>
      <c r="AD23" s="3" t="s">
        <v>21</v>
      </c>
      <c r="AE23" s="6"/>
      <c r="AF23" s="3" t="s">
        <v>21</v>
      </c>
      <c r="AG23" s="3"/>
      <c r="AH23" s="3" t="s">
        <v>27</v>
      </c>
      <c r="AI23" s="3" t="s">
        <v>28</v>
      </c>
      <c r="AJ23" s="62" t="s">
        <v>3301</v>
      </c>
      <c r="AK23" s="54" t="s">
        <v>3289</v>
      </c>
      <c r="AL23" s="54" t="s">
        <v>3606</v>
      </c>
      <c r="AM23" s="86" t="s">
        <v>2579</v>
      </c>
      <c r="AN23" s="86" t="s">
        <v>3744</v>
      </c>
      <c r="AO23" s="88" t="s">
        <v>3389</v>
      </c>
      <c r="AP23" s="55" t="s">
        <v>2597</v>
      </c>
      <c r="AQ23" s="54" t="s">
        <v>3745</v>
      </c>
      <c r="AR23" s="88" t="s">
        <v>2579</v>
      </c>
      <c r="AS23" s="54" t="s">
        <v>3596</v>
      </c>
      <c r="AT23" s="54" t="s">
        <v>2687</v>
      </c>
      <c r="AU23" s="54" t="s">
        <v>3294</v>
      </c>
      <c r="AV23" s="54" t="s">
        <v>3389</v>
      </c>
      <c r="AW23" s="54"/>
      <c r="AX23" s="54" t="s">
        <v>3589</v>
      </c>
      <c r="AY23" s="92" t="s">
        <v>3746</v>
      </c>
      <c r="AZ23" s="54" t="s">
        <v>3747</v>
      </c>
      <c r="BA23" s="54" t="s">
        <v>1133</v>
      </c>
      <c r="BB23" s="54"/>
      <c r="BC23" s="54" t="s">
        <v>3532</v>
      </c>
      <c r="BD23" s="55" t="s">
        <v>32</v>
      </c>
      <c r="BE23" s="54" t="s">
        <v>3748</v>
      </c>
      <c r="BF23" s="86" t="s">
        <v>3749</v>
      </c>
      <c r="BG23" s="89" t="s">
        <v>32</v>
      </c>
      <c r="BH23" s="55" t="s">
        <v>101</v>
      </c>
      <c r="BI23" s="54" t="s">
        <v>3644</v>
      </c>
      <c r="BJ23" s="55" t="s">
        <v>3645</v>
      </c>
      <c r="BK23" s="55" t="s">
        <v>21</v>
      </c>
      <c r="BL23" s="55"/>
      <c r="BM23" s="55"/>
      <c r="BN23" s="55" t="s">
        <v>21</v>
      </c>
      <c r="BO23" s="55"/>
      <c r="BP23" s="55"/>
      <c r="BQ23" s="90" t="s">
        <v>3750</v>
      </c>
      <c r="BR23" s="200" t="s">
        <v>3389</v>
      </c>
    </row>
    <row r="24" spans="1:70" s="91" customFormat="1" ht="60" customHeight="1" x14ac:dyDescent="0.25">
      <c r="A24" s="60" t="s">
        <v>967</v>
      </c>
      <c r="B24" s="87" t="s">
        <v>462</v>
      </c>
      <c r="C24" s="10" t="s">
        <v>984</v>
      </c>
      <c r="D24" s="10"/>
      <c r="E24" s="10" t="s">
        <v>984</v>
      </c>
      <c r="F24" s="3" t="s">
        <v>52</v>
      </c>
      <c r="G24" s="3" t="s">
        <v>1090</v>
      </c>
      <c r="H24" s="55" t="s">
        <v>463</v>
      </c>
      <c r="I24" s="3" t="s">
        <v>2724</v>
      </c>
      <c r="J24" s="55" t="s">
        <v>2724</v>
      </c>
      <c r="K24" s="4" t="s">
        <v>1866</v>
      </c>
      <c r="L24" s="5" t="s">
        <v>1867</v>
      </c>
      <c r="M24" s="4" t="s">
        <v>1169</v>
      </c>
      <c r="N24" s="4" t="s">
        <v>2780</v>
      </c>
      <c r="O24" s="10" t="s">
        <v>2621</v>
      </c>
      <c r="P24" s="10" t="s">
        <v>2938</v>
      </c>
      <c r="Q24" s="4" t="s">
        <v>1868</v>
      </c>
      <c r="R24" s="6"/>
      <c r="S24" s="4" t="s">
        <v>1869</v>
      </c>
      <c r="T24" s="4" t="s">
        <v>1870</v>
      </c>
      <c r="U24" s="10" t="s">
        <v>3193</v>
      </c>
      <c r="V24" s="6"/>
      <c r="W24" s="7" t="s">
        <v>173</v>
      </c>
      <c r="X24" s="3" t="s">
        <v>33</v>
      </c>
      <c r="Y24" s="7" t="s">
        <v>173</v>
      </c>
      <c r="Z24" s="3" t="s">
        <v>24</v>
      </c>
      <c r="AA24" s="7" t="s">
        <v>173</v>
      </c>
      <c r="AB24" s="3" t="s">
        <v>2582</v>
      </c>
      <c r="AC24" s="3" t="s">
        <v>3298</v>
      </c>
      <c r="AD24" s="3" t="s">
        <v>21</v>
      </c>
      <c r="AE24" s="6"/>
      <c r="AF24" s="3" t="s">
        <v>21</v>
      </c>
      <c r="AG24" s="3"/>
      <c r="AH24" s="3" t="s">
        <v>27</v>
      </c>
      <c r="AI24" s="3" t="s">
        <v>28</v>
      </c>
      <c r="AJ24" s="62" t="s">
        <v>4946</v>
      </c>
      <c r="AK24" s="55" t="s">
        <v>68</v>
      </c>
      <c r="AL24" s="55" t="s">
        <v>318</v>
      </c>
      <c r="AM24" s="55" t="s">
        <v>3686</v>
      </c>
      <c r="AN24" s="86" t="s">
        <v>3687</v>
      </c>
      <c r="AO24" s="88" t="s">
        <v>3389</v>
      </c>
      <c r="AP24" s="54" t="s">
        <v>2599</v>
      </c>
      <c r="AQ24" s="54" t="s">
        <v>4807</v>
      </c>
      <c r="AR24" s="86" t="s">
        <v>4282</v>
      </c>
      <c r="AS24" s="54" t="s">
        <v>3648</v>
      </c>
      <c r="AT24" s="54" t="s">
        <v>2687</v>
      </c>
      <c r="AU24" s="54" t="s">
        <v>3294</v>
      </c>
      <c r="AV24" s="54" t="s">
        <v>3389</v>
      </c>
      <c r="AW24" s="54"/>
      <c r="AX24" s="55" t="s">
        <v>2520</v>
      </c>
      <c r="AY24" s="93">
        <v>43393</v>
      </c>
      <c r="AZ24" s="54" t="s">
        <v>3294</v>
      </c>
      <c r="BA24" s="55" t="s">
        <v>2521</v>
      </c>
      <c r="BB24" s="55"/>
      <c r="BC24" s="54" t="s">
        <v>3688</v>
      </c>
      <c r="BD24" s="55" t="s">
        <v>3302</v>
      </c>
      <c r="BE24" s="54" t="s">
        <v>3689</v>
      </c>
      <c r="BF24" s="86" t="s">
        <v>3690</v>
      </c>
      <c r="BG24" s="66" t="s">
        <v>4946</v>
      </c>
      <c r="BH24" s="55" t="s">
        <v>101</v>
      </c>
      <c r="BI24" s="54" t="s">
        <v>3644</v>
      </c>
      <c r="BJ24" s="55" t="s">
        <v>3645</v>
      </c>
      <c r="BK24" s="55" t="s">
        <v>21</v>
      </c>
      <c r="BL24" s="55"/>
      <c r="BM24" s="55"/>
      <c r="BN24" s="55" t="s">
        <v>21</v>
      </c>
      <c r="BO24" s="55"/>
      <c r="BP24" s="55"/>
      <c r="BQ24" s="90" t="s">
        <v>3691</v>
      </c>
      <c r="BR24" s="200" t="s">
        <v>3389</v>
      </c>
    </row>
    <row r="25" spans="1:70" s="91" customFormat="1" ht="85.15" customHeight="1" x14ac:dyDescent="0.25">
      <c r="A25" s="60" t="s">
        <v>968</v>
      </c>
      <c r="B25" s="87" t="s">
        <v>437</v>
      </c>
      <c r="C25" s="10" t="s">
        <v>984</v>
      </c>
      <c r="D25" s="10"/>
      <c r="E25" s="10" t="s">
        <v>984</v>
      </c>
      <c r="F25" s="3" t="s">
        <v>52</v>
      </c>
      <c r="G25" s="3" t="s">
        <v>1092</v>
      </c>
      <c r="H25" s="55" t="s">
        <v>438</v>
      </c>
      <c r="I25" s="3" t="s">
        <v>2724</v>
      </c>
      <c r="J25" s="55" t="s">
        <v>2724</v>
      </c>
      <c r="K25" s="4" t="s">
        <v>1930</v>
      </c>
      <c r="L25" s="5" t="s">
        <v>1931</v>
      </c>
      <c r="M25" s="4" t="s">
        <v>1170</v>
      </c>
      <c r="N25" s="4" t="s">
        <v>2780</v>
      </c>
      <c r="O25" s="10" t="s">
        <v>2621</v>
      </c>
      <c r="P25" s="10" t="s">
        <v>1039</v>
      </c>
      <c r="Q25" s="4" t="s">
        <v>1932</v>
      </c>
      <c r="R25" s="6"/>
      <c r="S25" s="4" t="s">
        <v>1933</v>
      </c>
      <c r="T25" s="4" t="s">
        <v>1934</v>
      </c>
      <c r="U25" s="10" t="s">
        <v>3194</v>
      </c>
      <c r="V25" s="6"/>
      <c r="W25" s="7" t="s">
        <v>173</v>
      </c>
      <c r="X25" s="3" t="s">
        <v>33</v>
      </c>
      <c r="Y25" s="7" t="s">
        <v>173</v>
      </c>
      <c r="Z25" s="3" t="s">
        <v>24</v>
      </c>
      <c r="AA25" s="7" t="s">
        <v>173</v>
      </c>
      <c r="AB25" s="3" t="s">
        <v>2582</v>
      </c>
      <c r="AC25" s="3" t="s">
        <v>3298</v>
      </c>
      <c r="AD25" s="3" t="s">
        <v>21</v>
      </c>
      <c r="AE25" s="6"/>
      <c r="AF25" s="3" t="s">
        <v>21</v>
      </c>
      <c r="AG25" s="3"/>
      <c r="AH25" s="3" t="s">
        <v>27</v>
      </c>
      <c r="AI25" s="3" t="s">
        <v>28</v>
      </c>
      <c r="AJ25" s="62" t="s">
        <v>3301</v>
      </c>
      <c r="AK25" s="54" t="s">
        <v>3289</v>
      </c>
      <c r="AL25" s="54" t="s">
        <v>3633</v>
      </c>
      <c r="AM25" s="86" t="s">
        <v>3599</v>
      </c>
      <c r="AN25" s="86" t="s">
        <v>3634</v>
      </c>
      <c r="AO25" s="88" t="s">
        <v>3389</v>
      </c>
      <c r="AP25" s="55" t="s">
        <v>2609</v>
      </c>
      <c r="AQ25" s="54" t="s">
        <v>3635</v>
      </c>
      <c r="AR25" s="88" t="s">
        <v>2579</v>
      </c>
      <c r="AS25" s="54" t="s">
        <v>3640</v>
      </c>
      <c r="AT25" s="54" t="s">
        <v>3636</v>
      </c>
      <c r="AU25" s="54" t="s">
        <v>3637</v>
      </c>
      <c r="AV25" s="55" t="s">
        <v>3389</v>
      </c>
      <c r="AW25" s="55" t="s">
        <v>3389</v>
      </c>
      <c r="AX25" s="54" t="s">
        <v>3638</v>
      </c>
      <c r="AY25" s="92" t="s">
        <v>3641</v>
      </c>
      <c r="AZ25" s="92" t="s">
        <v>3642</v>
      </c>
      <c r="BA25" s="55" t="s">
        <v>2521</v>
      </c>
      <c r="BB25" s="55"/>
      <c r="BC25" s="54" t="s">
        <v>3532</v>
      </c>
      <c r="BD25" s="55" t="s">
        <v>32</v>
      </c>
      <c r="BE25" s="54" t="s">
        <v>3643</v>
      </c>
      <c r="BF25" s="86" t="s">
        <v>3639</v>
      </c>
      <c r="BG25" s="89" t="s">
        <v>32</v>
      </c>
      <c r="BH25" s="55" t="s">
        <v>101</v>
      </c>
      <c r="BI25" s="54" t="s">
        <v>3644</v>
      </c>
      <c r="BJ25" s="55" t="s">
        <v>3645</v>
      </c>
      <c r="BK25" s="55" t="s">
        <v>21</v>
      </c>
      <c r="BL25" s="55"/>
      <c r="BM25" s="55"/>
      <c r="BN25" s="55" t="s">
        <v>21</v>
      </c>
      <c r="BO25" s="55"/>
      <c r="BP25" s="55"/>
      <c r="BQ25" s="90" t="s">
        <v>3466</v>
      </c>
      <c r="BR25" s="200" t="s">
        <v>3389</v>
      </c>
    </row>
    <row r="26" spans="1:70" s="91" customFormat="1" ht="60" customHeight="1" x14ac:dyDescent="0.25">
      <c r="A26" s="60" t="s">
        <v>969</v>
      </c>
      <c r="B26" s="87" t="s">
        <v>576</v>
      </c>
      <c r="C26" s="10" t="s">
        <v>984</v>
      </c>
      <c r="D26" s="10"/>
      <c r="E26" s="10" t="s">
        <v>984</v>
      </c>
      <c r="F26" s="3" t="s">
        <v>52</v>
      </c>
      <c r="G26" s="3" t="s">
        <v>1027</v>
      </c>
      <c r="H26" s="55" t="s">
        <v>577</v>
      </c>
      <c r="I26" s="3" t="s">
        <v>2724</v>
      </c>
      <c r="J26" s="55" t="s">
        <v>2724</v>
      </c>
      <c r="K26" s="9" t="s">
        <v>2664</v>
      </c>
      <c r="L26" s="12" t="s">
        <v>2665</v>
      </c>
      <c r="M26" s="4" t="s">
        <v>2666</v>
      </c>
      <c r="N26" s="4" t="s">
        <v>2780</v>
      </c>
      <c r="O26" s="10" t="s">
        <v>2621</v>
      </c>
      <c r="P26" s="10" t="s">
        <v>2939</v>
      </c>
      <c r="Q26" s="4" t="s">
        <v>1949</v>
      </c>
      <c r="R26" s="6"/>
      <c r="S26" s="4" t="s">
        <v>1950</v>
      </c>
      <c r="T26" s="4" t="s">
        <v>21</v>
      </c>
      <c r="U26" s="10" t="s">
        <v>3195</v>
      </c>
      <c r="V26" s="6"/>
      <c r="W26" s="7" t="s">
        <v>128</v>
      </c>
      <c r="X26" s="3" t="s">
        <v>33</v>
      </c>
      <c r="Y26" s="7" t="s">
        <v>128</v>
      </c>
      <c r="Z26" s="3" t="s">
        <v>90</v>
      </c>
      <c r="AA26" s="7" t="s">
        <v>128</v>
      </c>
      <c r="AB26" s="3" t="s">
        <v>2582</v>
      </c>
      <c r="AC26" s="3" t="s">
        <v>3298</v>
      </c>
      <c r="AD26" s="3" t="s">
        <v>21</v>
      </c>
      <c r="AE26" s="6"/>
      <c r="AF26" s="3" t="s">
        <v>21</v>
      </c>
      <c r="AG26" s="3"/>
      <c r="AH26" s="3" t="s">
        <v>27</v>
      </c>
      <c r="AI26" s="3" t="s">
        <v>28</v>
      </c>
      <c r="AJ26" s="62" t="s">
        <v>3301</v>
      </c>
      <c r="AK26" s="54" t="s">
        <v>3289</v>
      </c>
      <c r="AL26" s="54" t="s">
        <v>3606</v>
      </c>
      <c r="AM26" s="86" t="s">
        <v>2579</v>
      </c>
      <c r="AN26" s="86" t="s">
        <v>3726</v>
      </c>
      <c r="AO26" s="88" t="s">
        <v>3389</v>
      </c>
      <c r="AP26" s="55" t="s">
        <v>2597</v>
      </c>
      <c r="AQ26" s="54" t="s">
        <v>3727</v>
      </c>
      <c r="AR26" s="88" t="s">
        <v>2579</v>
      </c>
      <c r="AS26" s="54" t="s">
        <v>3596</v>
      </c>
      <c r="AT26" s="54" t="s">
        <v>2687</v>
      </c>
      <c r="AU26" s="54" t="s">
        <v>3294</v>
      </c>
      <c r="AV26" s="54" t="s">
        <v>3389</v>
      </c>
      <c r="AW26" s="54"/>
      <c r="AX26" s="55" t="s">
        <v>2520</v>
      </c>
      <c r="AY26" s="93">
        <v>43393</v>
      </c>
      <c r="AZ26" s="54" t="s">
        <v>3294</v>
      </c>
      <c r="BA26" s="55" t="s">
        <v>2521</v>
      </c>
      <c r="BB26" s="55"/>
      <c r="BC26" s="55" t="s">
        <v>32</v>
      </c>
      <c r="BD26" s="55" t="s">
        <v>32</v>
      </c>
      <c r="BE26" s="55" t="s">
        <v>3334</v>
      </c>
      <c r="BF26" s="88" t="s">
        <v>2579</v>
      </c>
      <c r="BG26" s="89" t="s">
        <v>32</v>
      </c>
      <c r="BH26" s="55" t="s">
        <v>101</v>
      </c>
      <c r="BI26" s="54" t="s">
        <v>3644</v>
      </c>
      <c r="BJ26" s="55" t="s">
        <v>3645</v>
      </c>
      <c r="BK26" s="55" t="s">
        <v>21</v>
      </c>
      <c r="BL26" s="55"/>
      <c r="BM26" s="55"/>
      <c r="BN26" s="55" t="s">
        <v>21</v>
      </c>
      <c r="BO26" s="55"/>
      <c r="BP26" s="55"/>
      <c r="BQ26" s="90" t="s">
        <v>3728</v>
      </c>
      <c r="BR26" s="200" t="s">
        <v>3389</v>
      </c>
    </row>
    <row r="27" spans="1:70" s="91" customFormat="1" ht="76.150000000000006" customHeight="1" x14ac:dyDescent="0.25">
      <c r="A27" s="60" t="s">
        <v>970</v>
      </c>
      <c r="B27" s="87" t="s">
        <v>431</v>
      </c>
      <c r="C27" s="10" t="s">
        <v>984</v>
      </c>
      <c r="D27" s="10"/>
      <c r="E27" s="10" t="s">
        <v>984</v>
      </c>
      <c r="F27" s="3" t="s">
        <v>52</v>
      </c>
      <c r="G27" s="3" t="s">
        <v>1066</v>
      </c>
      <c r="H27" s="55" t="s">
        <v>432</v>
      </c>
      <c r="I27" s="3" t="s">
        <v>2724</v>
      </c>
      <c r="J27" s="55" t="s">
        <v>2724</v>
      </c>
      <c r="K27" s="4" t="s">
        <v>1967</v>
      </c>
      <c r="L27" s="12" t="s">
        <v>2667</v>
      </c>
      <c r="M27" s="4" t="s">
        <v>1169</v>
      </c>
      <c r="N27" s="4" t="s">
        <v>2780</v>
      </c>
      <c r="O27" s="10" t="s">
        <v>2621</v>
      </c>
      <c r="P27" s="10" t="s">
        <v>2865</v>
      </c>
      <c r="Q27" s="4" t="s">
        <v>1968</v>
      </c>
      <c r="R27" s="6"/>
      <c r="S27" s="4" t="s">
        <v>1969</v>
      </c>
      <c r="T27" s="4" t="s">
        <v>1970</v>
      </c>
      <c r="U27" s="10" t="s">
        <v>3196</v>
      </c>
      <c r="V27" s="6"/>
      <c r="W27" s="7" t="s">
        <v>49</v>
      </c>
      <c r="X27" s="3" t="s">
        <v>33</v>
      </c>
      <c r="Y27" s="7" t="s">
        <v>49</v>
      </c>
      <c r="Z27" s="3" t="s">
        <v>24</v>
      </c>
      <c r="AA27" s="7" t="s">
        <v>49</v>
      </c>
      <c r="AB27" s="3" t="s">
        <v>2582</v>
      </c>
      <c r="AC27" s="3" t="s">
        <v>3298</v>
      </c>
      <c r="AD27" s="3" t="s">
        <v>21</v>
      </c>
      <c r="AE27" s="6"/>
      <c r="AF27" s="3" t="s">
        <v>21</v>
      </c>
      <c r="AG27" s="3"/>
      <c r="AH27" s="3" t="s">
        <v>27</v>
      </c>
      <c r="AI27" s="3" t="s">
        <v>28</v>
      </c>
      <c r="AJ27" s="62" t="s">
        <v>4946</v>
      </c>
      <c r="AK27" s="55" t="s">
        <v>68</v>
      </c>
      <c r="AL27" s="55" t="s">
        <v>250</v>
      </c>
      <c r="AM27" s="55" t="s">
        <v>2579</v>
      </c>
      <c r="AN27" s="86" t="s">
        <v>3646</v>
      </c>
      <c r="AO27" s="88" t="s">
        <v>3389</v>
      </c>
      <c r="AP27" s="55" t="s">
        <v>2597</v>
      </c>
      <c r="AQ27" s="54" t="s">
        <v>3647</v>
      </c>
      <c r="AR27" s="88" t="s">
        <v>2579</v>
      </c>
      <c r="AS27" s="54" t="s">
        <v>3648</v>
      </c>
      <c r="AT27" s="54" t="s">
        <v>2687</v>
      </c>
      <c r="AU27" s="54" t="s">
        <v>3294</v>
      </c>
      <c r="AV27" s="55" t="s">
        <v>3389</v>
      </c>
      <c r="AW27" s="54"/>
      <c r="AX27" s="54" t="s">
        <v>3649</v>
      </c>
      <c r="AY27" s="92" t="s">
        <v>3650</v>
      </c>
      <c r="AZ27" s="92" t="s">
        <v>3651</v>
      </c>
      <c r="BA27" s="55" t="s">
        <v>1133</v>
      </c>
      <c r="BB27" s="55"/>
      <c r="BC27" s="54" t="s">
        <v>3652</v>
      </c>
      <c r="BD27" s="55" t="s">
        <v>983</v>
      </c>
      <c r="BE27" s="54" t="s">
        <v>3653</v>
      </c>
      <c r="BF27" s="86" t="s">
        <v>3654</v>
      </c>
      <c r="BG27" s="89" t="s">
        <v>1011</v>
      </c>
      <c r="BH27" s="55" t="s">
        <v>101</v>
      </c>
      <c r="BI27" s="54" t="s">
        <v>3655</v>
      </c>
      <c r="BJ27" s="55" t="s">
        <v>3656</v>
      </c>
      <c r="BK27" s="55" t="s">
        <v>21</v>
      </c>
      <c r="BL27" s="55"/>
      <c r="BM27" s="55"/>
      <c r="BN27" s="55" t="s">
        <v>21</v>
      </c>
      <c r="BO27" s="55"/>
      <c r="BP27" s="55"/>
      <c r="BQ27" s="87"/>
      <c r="BR27" s="200" t="s">
        <v>3389</v>
      </c>
    </row>
    <row r="28" spans="1:70" s="91" customFormat="1" ht="141" customHeight="1" x14ac:dyDescent="0.25">
      <c r="A28" s="60" t="s">
        <v>971</v>
      </c>
      <c r="B28" s="87" t="s">
        <v>387</v>
      </c>
      <c r="C28" s="10" t="s">
        <v>984</v>
      </c>
      <c r="D28" s="10"/>
      <c r="E28" s="10" t="s">
        <v>984</v>
      </c>
      <c r="F28" s="3" t="s">
        <v>19</v>
      </c>
      <c r="G28" s="3" t="s">
        <v>1027</v>
      </c>
      <c r="H28" s="55" t="s">
        <v>388</v>
      </c>
      <c r="I28" s="3" t="s">
        <v>2724</v>
      </c>
      <c r="J28" s="55" t="s">
        <v>2724</v>
      </c>
      <c r="K28" s="9" t="s">
        <v>2668</v>
      </c>
      <c r="L28" s="12" t="s">
        <v>1149</v>
      </c>
      <c r="M28" s="4" t="s">
        <v>2666</v>
      </c>
      <c r="N28" s="4" t="s">
        <v>2780</v>
      </c>
      <c r="O28" s="10" t="s">
        <v>2621</v>
      </c>
      <c r="P28" s="10" t="s">
        <v>2940</v>
      </c>
      <c r="Q28" s="4" t="s">
        <v>2036</v>
      </c>
      <c r="R28" s="6"/>
      <c r="S28" s="4" t="s">
        <v>2037</v>
      </c>
      <c r="T28" s="4" t="s">
        <v>2038</v>
      </c>
      <c r="U28" s="10" t="s">
        <v>3197</v>
      </c>
      <c r="V28" s="6"/>
      <c r="W28" s="7" t="s">
        <v>220</v>
      </c>
      <c r="X28" s="3" t="s">
        <v>33</v>
      </c>
      <c r="Y28" s="7" t="s">
        <v>220</v>
      </c>
      <c r="Z28" s="3" t="s">
        <v>24</v>
      </c>
      <c r="AA28" s="7" t="s">
        <v>221</v>
      </c>
      <c r="AB28" s="3" t="s">
        <v>2582</v>
      </c>
      <c r="AC28" s="3" t="s">
        <v>3298</v>
      </c>
      <c r="AD28" s="3" t="s">
        <v>21</v>
      </c>
      <c r="AE28" s="6"/>
      <c r="AF28" s="7" t="s">
        <v>389</v>
      </c>
      <c r="AG28" s="7" t="s">
        <v>984</v>
      </c>
      <c r="AH28" s="3" t="s">
        <v>27</v>
      </c>
      <c r="AI28" s="3" t="s">
        <v>28</v>
      </c>
      <c r="AJ28" s="62" t="s">
        <v>3301</v>
      </c>
      <c r="AK28" s="54" t="s">
        <v>3289</v>
      </c>
      <c r="AL28" s="54" t="s">
        <v>3767</v>
      </c>
      <c r="AM28" s="55" t="s">
        <v>2579</v>
      </c>
      <c r="AN28" s="86" t="s">
        <v>3768</v>
      </c>
      <c r="AO28" s="95" t="s">
        <v>3469</v>
      </c>
      <c r="AP28" s="54" t="s">
        <v>3737</v>
      </c>
      <c r="AQ28" s="54" t="s">
        <v>3769</v>
      </c>
      <c r="AR28" s="54" t="s">
        <v>3739</v>
      </c>
      <c r="AS28" s="54" t="s">
        <v>3770</v>
      </c>
      <c r="AT28" s="54" t="s">
        <v>3771</v>
      </c>
      <c r="AU28" s="54" t="s">
        <v>3294</v>
      </c>
      <c r="AV28" s="55" t="s">
        <v>3389</v>
      </c>
      <c r="AW28" s="55"/>
      <c r="AX28" s="55" t="s">
        <v>2520</v>
      </c>
      <c r="AY28" s="93">
        <v>43393</v>
      </c>
      <c r="AZ28" s="54" t="s">
        <v>3294</v>
      </c>
      <c r="BA28" s="55" t="s">
        <v>2521</v>
      </c>
      <c r="BB28" s="55"/>
      <c r="BC28" s="55" t="s">
        <v>2471</v>
      </c>
      <c r="BD28" s="55" t="s">
        <v>32</v>
      </c>
      <c r="BE28" s="55" t="s">
        <v>3348</v>
      </c>
      <c r="BF28" s="86" t="s">
        <v>3772</v>
      </c>
      <c r="BG28" s="89" t="s">
        <v>2471</v>
      </c>
      <c r="BH28" s="94" t="s">
        <v>45</v>
      </c>
      <c r="BI28" s="55"/>
      <c r="BJ28" s="55"/>
      <c r="BK28" s="55" t="s">
        <v>21</v>
      </c>
      <c r="BL28" s="55"/>
      <c r="BM28" s="55"/>
      <c r="BN28" s="55" t="s">
        <v>3773</v>
      </c>
      <c r="BO28" s="54" t="s">
        <v>3774</v>
      </c>
      <c r="BP28" s="55" t="s">
        <v>3775</v>
      </c>
      <c r="BQ28" s="90" t="s">
        <v>3776</v>
      </c>
      <c r="BR28" s="200" t="s">
        <v>3389</v>
      </c>
    </row>
    <row r="29" spans="1:70" s="91" customFormat="1" ht="72.599999999999994" customHeight="1" x14ac:dyDescent="0.25">
      <c r="A29" s="60" t="s">
        <v>972</v>
      </c>
      <c r="B29" s="87" t="s">
        <v>433</v>
      </c>
      <c r="C29" s="10" t="s">
        <v>984</v>
      </c>
      <c r="D29" s="10"/>
      <c r="E29" s="10" t="s">
        <v>984</v>
      </c>
      <c r="F29" s="3" t="s">
        <v>52</v>
      </c>
      <c r="G29" s="3" t="s">
        <v>1099</v>
      </c>
      <c r="H29" s="55" t="s">
        <v>434</v>
      </c>
      <c r="I29" s="3" t="s">
        <v>2724</v>
      </c>
      <c r="J29" s="55" t="s">
        <v>2724</v>
      </c>
      <c r="K29" s="4" t="s">
        <v>2169</v>
      </c>
      <c r="L29" s="5" t="s">
        <v>2170</v>
      </c>
      <c r="M29" s="4" t="s">
        <v>1169</v>
      </c>
      <c r="N29" s="4" t="s">
        <v>2781</v>
      </c>
      <c r="O29" s="10" t="s">
        <v>2621</v>
      </c>
      <c r="P29" s="10" t="s">
        <v>1099</v>
      </c>
      <c r="Q29" s="4" t="s">
        <v>2171</v>
      </c>
      <c r="R29" s="6"/>
      <c r="S29" s="4" t="s">
        <v>2172</v>
      </c>
      <c r="T29" s="4" t="s">
        <v>2173</v>
      </c>
      <c r="U29" s="10" t="s">
        <v>3198</v>
      </c>
      <c r="V29" s="6"/>
      <c r="W29" s="7" t="s">
        <v>49</v>
      </c>
      <c r="X29" s="3" t="s">
        <v>33</v>
      </c>
      <c r="Y29" s="7" t="s">
        <v>49</v>
      </c>
      <c r="Z29" s="3" t="s">
        <v>24</v>
      </c>
      <c r="AA29" s="7" t="s">
        <v>49</v>
      </c>
      <c r="AB29" s="3" t="s">
        <v>2582</v>
      </c>
      <c r="AC29" s="3" t="s">
        <v>3298</v>
      </c>
      <c r="AD29" s="3" t="s">
        <v>21</v>
      </c>
      <c r="AE29" s="6"/>
      <c r="AF29" s="3" t="s">
        <v>21</v>
      </c>
      <c r="AG29" s="3"/>
      <c r="AH29" s="3" t="s">
        <v>27</v>
      </c>
      <c r="AI29" s="3" t="s">
        <v>28</v>
      </c>
      <c r="AJ29" s="62" t="s">
        <v>4946</v>
      </c>
      <c r="AK29" s="55" t="s">
        <v>68</v>
      </c>
      <c r="AL29" s="55" t="s">
        <v>250</v>
      </c>
      <c r="AM29" s="55" t="s">
        <v>2579</v>
      </c>
      <c r="AN29" s="86" t="s">
        <v>3683</v>
      </c>
      <c r="AO29" s="88" t="s">
        <v>3389</v>
      </c>
      <c r="AP29" s="55" t="s">
        <v>2597</v>
      </c>
      <c r="AQ29" s="54" t="s">
        <v>3683</v>
      </c>
      <c r="AR29" s="88" t="s">
        <v>2579</v>
      </c>
      <c r="AS29" s="54" t="s">
        <v>3648</v>
      </c>
      <c r="AT29" s="54" t="s">
        <v>2687</v>
      </c>
      <c r="AU29" s="54" t="s">
        <v>3294</v>
      </c>
      <c r="AV29" s="54" t="s">
        <v>3389</v>
      </c>
      <c r="AW29" s="54"/>
      <c r="AX29" s="55" t="s">
        <v>2520</v>
      </c>
      <c r="AY29" s="93">
        <v>43393</v>
      </c>
      <c r="AZ29" s="54" t="s">
        <v>3294</v>
      </c>
      <c r="BA29" s="55" t="s">
        <v>2521</v>
      </c>
      <c r="BB29" s="55"/>
      <c r="BC29" s="54" t="s">
        <v>3652</v>
      </c>
      <c r="BD29" s="55" t="s">
        <v>983</v>
      </c>
      <c r="BE29" s="54" t="s">
        <v>3684</v>
      </c>
      <c r="BF29" s="86" t="s">
        <v>3651</v>
      </c>
      <c r="BG29" s="89" t="s">
        <v>1011</v>
      </c>
      <c r="BH29" s="55" t="s">
        <v>101</v>
      </c>
      <c r="BI29" s="54" t="s">
        <v>3644</v>
      </c>
      <c r="BJ29" s="55" t="s">
        <v>3656</v>
      </c>
      <c r="BK29" s="55" t="s">
        <v>21</v>
      </c>
      <c r="BL29" s="55"/>
      <c r="BM29" s="55"/>
      <c r="BN29" s="55" t="s">
        <v>21</v>
      </c>
      <c r="BO29" s="55"/>
      <c r="BP29" s="55"/>
      <c r="BQ29" s="90" t="s">
        <v>3685</v>
      </c>
      <c r="BR29" s="200" t="s">
        <v>3389</v>
      </c>
    </row>
    <row r="30" spans="1:70" s="91" customFormat="1" ht="100.15" customHeight="1" x14ac:dyDescent="0.25">
      <c r="A30" s="60" t="s">
        <v>973</v>
      </c>
      <c r="B30" s="87" t="s">
        <v>373</v>
      </c>
      <c r="C30" s="10" t="s">
        <v>984</v>
      </c>
      <c r="D30" s="10"/>
      <c r="E30" s="10" t="s">
        <v>984</v>
      </c>
      <c r="F30" s="3" t="s">
        <v>19</v>
      </c>
      <c r="G30" s="3" t="s">
        <v>1027</v>
      </c>
      <c r="H30" s="55" t="s">
        <v>374</v>
      </c>
      <c r="I30" s="3" t="s">
        <v>2724</v>
      </c>
      <c r="J30" s="55" t="s">
        <v>2724</v>
      </c>
      <c r="K30" s="9" t="s">
        <v>2669</v>
      </c>
      <c r="L30" s="12" t="s">
        <v>2670</v>
      </c>
      <c r="M30" s="4" t="s">
        <v>1169</v>
      </c>
      <c r="N30" s="4" t="s">
        <v>2780</v>
      </c>
      <c r="O30" s="10" t="s">
        <v>2621</v>
      </c>
      <c r="P30" s="10" t="s">
        <v>2941</v>
      </c>
      <c r="Q30" s="4" t="s">
        <v>1868</v>
      </c>
      <c r="R30" s="6"/>
      <c r="S30" s="4" t="s">
        <v>2189</v>
      </c>
      <c r="T30" s="4" t="s">
        <v>2190</v>
      </c>
      <c r="U30" s="10" t="s">
        <v>3199</v>
      </c>
      <c r="V30" s="6"/>
      <c r="W30" s="7" t="s">
        <v>237</v>
      </c>
      <c r="X30" s="3" t="s">
        <v>33</v>
      </c>
      <c r="Y30" s="7" t="s">
        <v>237</v>
      </c>
      <c r="Z30" s="3" t="s">
        <v>24</v>
      </c>
      <c r="AA30" s="7" t="s">
        <v>375</v>
      </c>
      <c r="AB30" s="3" t="s">
        <v>2582</v>
      </c>
      <c r="AC30" s="3" t="s">
        <v>3298</v>
      </c>
      <c r="AD30" s="3" t="s">
        <v>21</v>
      </c>
      <c r="AE30" s="6"/>
      <c r="AF30" s="3" t="s">
        <v>21</v>
      </c>
      <c r="AG30" s="3"/>
      <c r="AH30" s="3" t="s">
        <v>27</v>
      </c>
      <c r="AI30" s="3" t="s">
        <v>28</v>
      </c>
      <c r="AJ30" s="62" t="s">
        <v>4946</v>
      </c>
      <c r="AK30" s="55" t="s">
        <v>68</v>
      </c>
      <c r="AL30" s="55" t="s">
        <v>250</v>
      </c>
      <c r="AM30" s="55" t="s">
        <v>2579</v>
      </c>
      <c r="AN30" s="86" t="s">
        <v>3657</v>
      </c>
      <c r="AO30" s="88" t="s">
        <v>3389</v>
      </c>
      <c r="AP30" s="54" t="s">
        <v>2599</v>
      </c>
      <c r="AQ30" s="54" t="s">
        <v>4805</v>
      </c>
      <c r="AR30" s="86" t="s">
        <v>4806</v>
      </c>
      <c r="AS30" s="54" t="s">
        <v>3648</v>
      </c>
      <c r="AT30" s="54" t="s">
        <v>2687</v>
      </c>
      <c r="AU30" s="54" t="s">
        <v>3294</v>
      </c>
      <c r="AV30" s="55" t="s">
        <v>3389</v>
      </c>
      <c r="AW30" s="54"/>
      <c r="AX30" s="54" t="s">
        <v>3658</v>
      </c>
      <c r="AY30" s="92" t="s">
        <v>3659</v>
      </c>
      <c r="AZ30" s="92" t="s">
        <v>3660</v>
      </c>
      <c r="BA30" s="55"/>
      <c r="BB30" s="55"/>
      <c r="BC30" s="55" t="s">
        <v>1011</v>
      </c>
      <c r="BD30" s="55" t="s">
        <v>983</v>
      </c>
      <c r="BE30" s="55" t="s">
        <v>3350</v>
      </c>
      <c r="BF30" s="88" t="s">
        <v>3294</v>
      </c>
      <c r="BG30" s="89" t="s">
        <v>1011</v>
      </c>
      <c r="BH30" s="55" t="s">
        <v>101</v>
      </c>
      <c r="BI30" s="54" t="s">
        <v>3655</v>
      </c>
      <c r="BJ30" s="55" t="s">
        <v>3656</v>
      </c>
      <c r="BK30" s="55" t="s">
        <v>21</v>
      </c>
      <c r="BL30" s="55"/>
      <c r="BM30" s="55"/>
      <c r="BN30" s="55" t="s">
        <v>21</v>
      </c>
      <c r="BO30" s="55"/>
      <c r="BP30" s="55"/>
      <c r="BQ30" s="90" t="s">
        <v>3661</v>
      </c>
      <c r="BR30" s="200" t="s">
        <v>3389</v>
      </c>
    </row>
    <row r="31" spans="1:70" s="91" customFormat="1" ht="79.5" customHeight="1" x14ac:dyDescent="0.25">
      <c r="A31" s="60" t="s">
        <v>974</v>
      </c>
      <c r="B31" s="87" t="s">
        <v>435</v>
      </c>
      <c r="C31" s="10" t="s">
        <v>984</v>
      </c>
      <c r="D31" s="10"/>
      <c r="E31" s="10" t="s">
        <v>984</v>
      </c>
      <c r="F31" s="3" t="s">
        <v>52</v>
      </c>
      <c r="G31" s="3" t="s">
        <v>1100</v>
      </c>
      <c r="H31" s="55" t="s">
        <v>436</v>
      </c>
      <c r="I31" s="3" t="s">
        <v>2724</v>
      </c>
      <c r="J31" s="55" t="s">
        <v>2724</v>
      </c>
      <c r="K31" s="4" t="s">
        <v>2198</v>
      </c>
      <c r="L31" s="5" t="s">
        <v>2199</v>
      </c>
      <c r="M31" s="4" t="s">
        <v>1169</v>
      </c>
      <c r="N31" s="4" t="s">
        <v>2780</v>
      </c>
      <c r="O31" s="10" t="s">
        <v>2621</v>
      </c>
      <c r="P31" s="10" t="s">
        <v>2791</v>
      </c>
      <c r="Q31" s="4" t="s">
        <v>2200</v>
      </c>
      <c r="R31" s="6"/>
      <c r="S31" s="4" t="s">
        <v>2201</v>
      </c>
      <c r="T31" s="4" t="s">
        <v>2202</v>
      </c>
      <c r="U31" s="10" t="s">
        <v>3200</v>
      </c>
      <c r="V31" s="6"/>
      <c r="W31" s="7" t="s">
        <v>173</v>
      </c>
      <c r="X31" s="3" t="s">
        <v>33</v>
      </c>
      <c r="Y31" s="7" t="s">
        <v>173</v>
      </c>
      <c r="Z31" s="3" t="s">
        <v>24</v>
      </c>
      <c r="AA31" s="7" t="s">
        <v>173</v>
      </c>
      <c r="AB31" s="3" t="s">
        <v>2582</v>
      </c>
      <c r="AC31" s="3" t="s">
        <v>3298</v>
      </c>
      <c r="AD31" s="3" t="s">
        <v>21</v>
      </c>
      <c r="AE31" s="6"/>
      <c r="AF31" s="3" t="s">
        <v>21</v>
      </c>
      <c r="AG31" s="3"/>
      <c r="AH31" s="3" t="s">
        <v>27</v>
      </c>
      <c r="AI31" s="3" t="s">
        <v>28</v>
      </c>
      <c r="AJ31" s="62" t="s">
        <v>4946</v>
      </c>
      <c r="AK31" s="55" t="s">
        <v>68</v>
      </c>
      <c r="AL31" s="55" t="s">
        <v>318</v>
      </c>
      <c r="AM31" s="55" t="s">
        <v>3674</v>
      </c>
      <c r="AN31" s="86" t="s">
        <v>3675</v>
      </c>
      <c r="AO31" s="88" t="s">
        <v>3389</v>
      </c>
      <c r="AP31" s="54" t="s">
        <v>3676</v>
      </c>
      <c r="AQ31" s="54" t="s">
        <v>3677</v>
      </c>
      <c r="AR31" s="88" t="s">
        <v>2579</v>
      </c>
      <c r="AS31" s="55"/>
      <c r="AT31" s="55"/>
      <c r="AU31" s="55"/>
      <c r="AV31" s="55"/>
      <c r="AW31" s="55"/>
      <c r="AX31" s="55" t="s">
        <v>2521</v>
      </c>
      <c r="AY31" s="93">
        <v>43294</v>
      </c>
      <c r="AZ31" s="93" t="s">
        <v>3602</v>
      </c>
      <c r="BA31" s="55" t="s">
        <v>2521</v>
      </c>
      <c r="BB31" s="55"/>
      <c r="BC31" s="55" t="s">
        <v>1011</v>
      </c>
      <c r="BD31" s="55" t="s">
        <v>983</v>
      </c>
      <c r="BE31" s="55" t="s">
        <v>3351</v>
      </c>
      <c r="BF31" s="88" t="s">
        <v>3678</v>
      </c>
      <c r="BG31" s="89" t="s">
        <v>1011</v>
      </c>
      <c r="BH31" s="55" t="s">
        <v>101</v>
      </c>
      <c r="BI31" s="54" t="s">
        <v>3644</v>
      </c>
      <c r="BJ31" s="55" t="s">
        <v>3656</v>
      </c>
      <c r="BK31" s="55" t="s">
        <v>21</v>
      </c>
      <c r="BL31" s="55"/>
      <c r="BM31" s="55"/>
      <c r="BN31" s="55" t="s">
        <v>21</v>
      </c>
      <c r="BO31" s="55"/>
      <c r="BP31" s="55"/>
      <c r="BQ31" s="90" t="s">
        <v>3679</v>
      </c>
      <c r="BR31" s="200" t="s">
        <v>3389</v>
      </c>
    </row>
    <row r="32" spans="1:70" s="91" customFormat="1" ht="96.6" customHeight="1" x14ac:dyDescent="0.25">
      <c r="A32" s="60" t="s">
        <v>975</v>
      </c>
      <c r="B32" s="96" t="s">
        <v>1156</v>
      </c>
      <c r="C32" s="10" t="s">
        <v>984</v>
      </c>
      <c r="D32" s="10"/>
      <c r="E32" s="10" t="s">
        <v>984</v>
      </c>
      <c r="F32" s="10" t="s">
        <v>19</v>
      </c>
      <c r="G32" s="10" t="s">
        <v>1027</v>
      </c>
      <c r="H32" s="86" t="s">
        <v>3268</v>
      </c>
      <c r="I32" s="3" t="s">
        <v>2724</v>
      </c>
      <c r="J32" s="55" t="s">
        <v>2724</v>
      </c>
      <c r="K32" s="9" t="s">
        <v>1143</v>
      </c>
      <c r="L32" s="12" t="s">
        <v>2671</v>
      </c>
      <c r="M32" s="4" t="s">
        <v>1169</v>
      </c>
      <c r="N32" s="4" t="s">
        <v>2780</v>
      </c>
      <c r="O32" s="10" t="s">
        <v>2621</v>
      </c>
      <c r="P32" s="10" t="s">
        <v>2839</v>
      </c>
      <c r="Q32" s="10" t="s">
        <v>2447</v>
      </c>
      <c r="R32" s="6"/>
      <c r="S32" s="9" t="s">
        <v>1144</v>
      </c>
      <c r="T32" s="22"/>
      <c r="U32" s="10" t="e">
        <v>#N/A</v>
      </c>
      <c r="V32" s="6"/>
      <c r="W32" s="21" t="s">
        <v>1161</v>
      </c>
      <c r="X32" s="10" t="s">
        <v>33</v>
      </c>
      <c r="Y32" s="13" t="s">
        <v>1152</v>
      </c>
      <c r="Z32" s="3" t="s">
        <v>90</v>
      </c>
      <c r="AA32" s="13" t="s">
        <v>1157</v>
      </c>
      <c r="AB32" s="3" t="s">
        <v>2582</v>
      </c>
      <c r="AC32" s="3" t="s">
        <v>3298</v>
      </c>
      <c r="AD32" s="10"/>
      <c r="AE32" s="6"/>
      <c r="AF32" s="10"/>
      <c r="AG32" s="10"/>
      <c r="AH32" s="10" t="s">
        <v>28</v>
      </c>
      <c r="AI32" s="16" t="s">
        <v>27</v>
      </c>
      <c r="AJ32" s="62" t="s">
        <v>3301</v>
      </c>
      <c r="AK32" s="54" t="s">
        <v>3289</v>
      </c>
      <c r="AL32" s="54" t="s">
        <v>3622</v>
      </c>
      <c r="AM32" s="86" t="s">
        <v>2579</v>
      </c>
      <c r="AN32" s="86" t="s">
        <v>3623</v>
      </c>
      <c r="AO32" s="88" t="s">
        <v>3389</v>
      </c>
      <c r="AP32" s="55" t="s">
        <v>3624</v>
      </c>
      <c r="AQ32" s="54" t="s">
        <v>3625</v>
      </c>
      <c r="AR32" s="55" t="s">
        <v>3626</v>
      </c>
      <c r="AS32" s="55"/>
      <c r="AT32" s="55"/>
      <c r="AU32" s="55"/>
      <c r="AV32" s="55"/>
      <c r="AW32" s="55"/>
      <c r="AX32" s="86" t="s">
        <v>3589</v>
      </c>
      <c r="AY32" s="92" t="s">
        <v>3627</v>
      </c>
      <c r="AZ32" s="92" t="s">
        <v>3628</v>
      </c>
      <c r="BA32" s="88" t="s">
        <v>1133</v>
      </c>
      <c r="BB32" s="88"/>
      <c r="BC32" s="86" t="s">
        <v>3629</v>
      </c>
      <c r="BD32" s="88" t="s">
        <v>32</v>
      </c>
      <c r="BE32" s="99" t="s">
        <v>3630</v>
      </c>
      <c r="BF32" s="86" t="s">
        <v>3631</v>
      </c>
      <c r="BG32" s="88" t="s">
        <v>32</v>
      </c>
      <c r="BH32" s="88"/>
      <c r="BI32" s="88"/>
      <c r="BJ32" s="88"/>
      <c r="BK32" s="88"/>
      <c r="BL32" s="88"/>
      <c r="BM32" s="88"/>
      <c r="BN32" s="88"/>
      <c r="BO32" s="88"/>
      <c r="BP32" s="88"/>
      <c r="BQ32" s="90" t="s">
        <v>3632</v>
      </c>
      <c r="BR32" s="200" t="s">
        <v>3389</v>
      </c>
    </row>
    <row r="33" spans="1:70" s="91" customFormat="1" ht="60" customHeight="1" x14ac:dyDescent="0.25">
      <c r="A33" s="60" t="s">
        <v>976</v>
      </c>
      <c r="B33" s="87" t="s">
        <v>659</v>
      </c>
      <c r="C33" s="10" t="s">
        <v>984</v>
      </c>
      <c r="D33" s="10"/>
      <c r="E33" s="10" t="s">
        <v>984</v>
      </c>
      <c r="F33" s="3" t="s">
        <v>19</v>
      </c>
      <c r="G33" s="3" t="s">
        <v>1037</v>
      </c>
      <c r="H33" s="55" t="s">
        <v>660</v>
      </c>
      <c r="I33" s="3" t="s">
        <v>2724</v>
      </c>
      <c r="J33" s="55" t="s">
        <v>2724</v>
      </c>
      <c r="K33" s="9" t="s">
        <v>2672</v>
      </c>
      <c r="L33" s="12" t="s">
        <v>2673</v>
      </c>
      <c r="M33" s="4" t="s">
        <v>2666</v>
      </c>
      <c r="N33" s="4" t="s">
        <v>2780</v>
      </c>
      <c r="O33" s="10" t="s">
        <v>2782</v>
      </c>
      <c r="P33" s="10" t="s">
        <v>2807</v>
      </c>
      <c r="Q33" s="4" t="s">
        <v>2214</v>
      </c>
      <c r="R33" s="6"/>
      <c r="S33" s="4" t="s">
        <v>2215</v>
      </c>
      <c r="T33" s="4" t="s">
        <v>21</v>
      </c>
      <c r="U33" s="10" t="s">
        <v>3201</v>
      </c>
      <c r="V33" s="6"/>
      <c r="W33" s="7" t="s">
        <v>91</v>
      </c>
      <c r="X33" s="3" t="s">
        <v>33</v>
      </c>
      <c r="Y33" s="7" t="s">
        <v>91</v>
      </c>
      <c r="Z33" s="3" t="s">
        <v>90</v>
      </c>
      <c r="AA33" s="7" t="s">
        <v>91</v>
      </c>
      <c r="AB33" s="3" t="s">
        <v>4936</v>
      </c>
      <c r="AC33" s="3" t="s">
        <v>5112</v>
      </c>
      <c r="AD33" s="8" t="s">
        <v>5111</v>
      </c>
      <c r="AE33" s="6"/>
      <c r="AF33" s="3" t="s">
        <v>21</v>
      </c>
      <c r="AG33" s="3"/>
      <c r="AH33" s="3" t="s">
        <v>27</v>
      </c>
      <c r="AI33" s="3" t="s">
        <v>28</v>
      </c>
      <c r="AJ33" s="62" t="s">
        <v>3301</v>
      </c>
      <c r="AK33" s="54" t="s">
        <v>3289</v>
      </c>
      <c r="AL33" s="54" t="s">
        <v>3701</v>
      </c>
      <c r="AM33" s="86" t="s">
        <v>3702</v>
      </c>
      <c r="AN33" s="86" t="s">
        <v>3703</v>
      </c>
      <c r="AO33" s="88" t="s">
        <v>3389</v>
      </c>
      <c r="AP33" s="54" t="s">
        <v>3705</v>
      </c>
      <c r="AQ33" s="54" t="s">
        <v>3704</v>
      </c>
      <c r="AR33" s="88" t="s">
        <v>3626</v>
      </c>
      <c r="AS33" s="54" t="s">
        <v>3706</v>
      </c>
      <c r="AT33" s="54" t="s">
        <v>2687</v>
      </c>
      <c r="AU33" s="54" t="s">
        <v>3294</v>
      </c>
      <c r="AV33" s="55" t="s">
        <v>3389</v>
      </c>
      <c r="AW33" s="55"/>
      <c r="AX33" s="55" t="s">
        <v>1133</v>
      </c>
      <c r="AY33" s="93">
        <v>37714</v>
      </c>
      <c r="AZ33" s="93" t="s">
        <v>3686</v>
      </c>
      <c r="BA33" s="55" t="s">
        <v>1133</v>
      </c>
      <c r="BB33" s="55"/>
      <c r="BC33" s="54" t="s">
        <v>3707</v>
      </c>
      <c r="BD33" s="55" t="s">
        <v>32</v>
      </c>
      <c r="BE33" s="54" t="s">
        <v>3708</v>
      </c>
      <c r="BF33" s="86" t="s">
        <v>3709</v>
      </c>
      <c r="BG33" s="89" t="s">
        <v>2471</v>
      </c>
      <c r="BH33" s="55" t="s">
        <v>101</v>
      </c>
      <c r="BI33" s="54" t="s">
        <v>3644</v>
      </c>
      <c r="BJ33" s="55" t="s">
        <v>3656</v>
      </c>
      <c r="BK33" s="55" t="s">
        <v>21</v>
      </c>
      <c r="BL33" s="55"/>
      <c r="BM33" s="55"/>
      <c r="BN33" s="55" t="s">
        <v>21</v>
      </c>
      <c r="BO33" s="55"/>
      <c r="BP33" s="55"/>
      <c r="BQ33" s="90" t="s">
        <v>3466</v>
      </c>
      <c r="BR33" s="200" t="s">
        <v>3389</v>
      </c>
    </row>
    <row r="34" spans="1:70" s="91" customFormat="1" ht="60" customHeight="1" x14ac:dyDescent="0.25">
      <c r="A34" s="60" t="s">
        <v>977</v>
      </c>
      <c r="B34" s="87" t="s">
        <v>478</v>
      </c>
      <c r="C34" s="10" t="s">
        <v>984</v>
      </c>
      <c r="D34" s="10"/>
      <c r="E34" s="10" t="s">
        <v>984</v>
      </c>
      <c r="F34" s="3" t="s">
        <v>19</v>
      </c>
      <c r="G34" s="3" t="s">
        <v>1070</v>
      </c>
      <c r="H34" s="55" t="s">
        <v>479</v>
      </c>
      <c r="I34" s="3" t="s">
        <v>2724</v>
      </c>
      <c r="J34" s="55" t="s">
        <v>2724</v>
      </c>
      <c r="K34" s="4" t="s">
        <v>2280</v>
      </c>
      <c r="L34" s="5" t="s">
        <v>2281</v>
      </c>
      <c r="M34" s="4" t="s">
        <v>1169</v>
      </c>
      <c r="N34" s="4" t="s">
        <v>2780</v>
      </c>
      <c r="O34" s="10" t="s">
        <v>2621</v>
      </c>
      <c r="P34" s="10" t="s">
        <v>2942</v>
      </c>
      <c r="Q34" s="4" t="s">
        <v>2282</v>
      </c>
      <c r="R34" s="6"/>
      <c r="S34" s="4" t="s">
        <v>2283</v>
      </c>
      <c r="T34" s="4" t="s">
        <v>2284</v>
      </c>
      <c r="U34" s="10" t="s">
        <v>3202</v>
      </c>
      <c r="V34" s="6"/>
      <c r="W34" s="7" t="s">
        <v>49</v>
      </c>
      <c r="X34" s="3" t="s">
        <v>33</v>
      </c>
      <c r="Y34" s="7" t="s">
        <v>49</v>
      </c>
      <c r="Z34" s="3" t="s">
        <v>24</v>
      </c>
      <c r="AA34" s="7" t="s">
        <v>49</v>
      </c>
      <c r="AB34" s="3" t="s">
        <v>2582</v>
      </c>
      <c r="AC34" s="3" t="s">
        <v>3298</v>
      </c>
      <c r="AD34" s="3" t="s">
        <v>21</v>
      </c>
      <c r="AE34" s="6"/>
      <c r="AF34" s="3" t="s">
        <v>21</v>
      </c>
      <c r="AG34" s="3"/>
      <c r="AH34" s="3" t="s">
        <v>27</v>
      </c>
      <c r="AI34" s="3" t="s">
        <v>28</v>
      </c>
      <c r="AJ34" s="62" t="s">
        <v>4946</v>
      </c>
      <c r="AK34" s="55" t="s">
        <v>68</v>
      </c>
      <c r="AL34" s="55" t="s">
        <v>222</v>
      </c>
      <c r="AM34" s="60" t="s">
        <v>2579</v>
      </c>
      <c r="AN34" s="86" t="s">
        <v>3695</v>
      </c>
      <c r="AO34" s="88" t="s">
        <v>3389</v>
      </c>
      <c r="AP34" s="55" t="s">
        <v>2597</v>
      </c>
      <c r="AQ34" s="54" t="s">
        <v>3695</v>
      </c>
      <c r="AR34" s="88" t="s">
        <v>2579</v>
      </c>
      <c r="AS34" s="54" t="s">
        <v>3770</v>
      </c>
      <c r="AT34" s="54" t="s">
        <v>3777</v>
      </c>
      <c r="AU34" s="54" t="s">
        <v>3294</v>
      </c>
      <c r="AV34" s="55" t="s">
        <v>3389</v>
      </c>
      <c r="AW34" s="55"/>
      <c r="AX34" s="55" t="s">
        <v>2521</v>
      </c>
      <c r="AY34" s="93">
        <v>43294</v>
      </c>
      <c r="AZ34" s="93" t="s">
        <v>3602</v>
      </c>
      <c r="BA34" s="55" t="s">
        <v>2521</v>
      </c>
      <c r="BB34" s="55"/>
      <c r="BC34" s="55" t="s">
        <v>1011</v>
      </c>
      <c r="BD34" s="55" t="s">
        <v>983</v>
      </c>
      <c r="BE34" s="55" t="s">
        <v>3349</v>
      </c>
      <c r="BF34" s="88" t="s">
        <v>3294</v>
      </c>
      <c r="BG34" s="55" t="s">
        <v>1011</v>
      </c>
      <c r="BH34" s="55" t="s">
        <v>101</v>
      </c>
      <c r="BI34" s="54" t="s">
        <v>3644</v>
      </c>
      <c r="BJ34" s="55" t="s">
        <v>3656</v>
      </c>
      <c r="BK34" s="55" t="s">
        <v>21</v>
      </c>
      <c r="BL34" s="55"/>
      <c r="BM34" s="55"/>
      <c r="BN34" s="55" t="s">
        <v>21</v>
      </c>
      <c r="BO34" s="55"/>
      <c r="BP34" s="55"/>
      <c r="BQ34" s="90" t="s">
        <v>3778</v>
      </c>
      <c r="BR34" s="200" t="s">
        <v>3389</v>
      </c>
    </row>
    <row r="35" spans="1:70" s="203" customFormat="1" ht="81" customHeight="1" x14ac:dyDescent="0.25">
      <c r="A35" s="60" t="s">
        <v>978</v>
      </c>
      <c r="B35" s="87" t="s">
        <v>497</v>
      </c>
      <c r="C35" s="88" t="s">
        <v>984</v>
      </c>
      <c r="D35" s="88"/>
      <c r="E35" s="88" t="s">
        <v>984</v>
      </c>
      <c r="F35" s="55" t="s">
        <v>52</v>
      </c>
      <c r="G35" s="55" t="s">
        <v>1027</v>
      </c>
      <c r="H35" s="55" t="s">
        <v>498</v>
      </c>
      <c r="I35" s="55" t="s">
        <v>2724</v>
      </c>
      <c r="J35" s="55" t="s">
        <v>2724</v>
      </c>
      <c r="K35" s="100" t="s">
        <v>2398</v>
      </c>
      <c r="L35" s="101" t="s">
        <v>2399</v>
      </c>
      <c r="M35" s="100" t="s">
        <v>1184</v>
      </c>
      <c r="N35" s="100" t="s">
        <v>2780</v>
      </c>
      <c r="O35" s="88" t="s">
        <v>2783</v>
      </c>
      <c r="P35" s="88" t="s">
        <v>2854</v>
      </c>
      <c r="Q35" s="100" t="s">
        <v>2400</v>
      </c>
      <c r="R35" s="98"/>
      <c r="S35" s="100" t="s">
        <v>2401</v>
      </c>
      <c r="T35" s="100" t="s">
        <v>2402</v>
      </c>
      <c r="U35" s="88" t="s">
        <v>3203</v>
      </c>
      <c r="V35" s="98"/>
      <c r="W35" s="43" t="s">
        <v>109</v>
      </c>
      <c r="X35" s="55" t="s">
        <v>33</v>
      </c>
      <c r="Y35" s="43" t="s">
        <v>125</v>
      </c>
      <c r="Z35" s="55" t="s">
        <v>90</v>
      </c>
      <c r="AA35" s="43" t="s">
        <v>109</v>
      </c>
      <c r="AB35" s="3" t="s">
        <v>2582</v>
      </c>
      <c r="AC35" s="3" t="s">
        <v>3298</v>
      </c>
      <c r="AD35" s="55" t="s">
        <v>21</v>
      </c>
      <c r="AE35" s="98"/>
      <c r="AF35" s="55" t="s">
        <v>21</v>
      </c>
      <c r="AG35" s="55"/>
      <c r="AH35" s="55" t="s">
        <v>27</v>
      </c>
      <c r="AI35" s="55" t="s">
        <v>28</v>
      </c>
      <c r="AJ35" s="62" t="s">
        <v>3301</v>
      </c>
      <c r="AK35" s="55" t="s">
        <v>3791</v>
      </c>
      <c r="AL35" s="55" t="s">
        <v>3792</v>
      </c>
      <c r="AM35" s="55" t="s">
        <v>3793</v>
      </c>
      <c r="AN35" s="86" t="s">
        <v>3794</v>
      </c>
      <c r="AO35" s="102" t="s">
        <v>3782</v>
      </c>
      <c r="AP35" s="54" t="s">
        <v>3795</v>
      </c>
      <c r="AQ35" s="54" t="s">
        <v>3796</v>
      </c>
      <c r="AR35" s="54" t="s">
        <v>3797</v>
      </c>
      <c r="AS35" s="55" t="s">
        <v>3798</v>
      </c>
      <c r="AT35" s="55" t="s">
        <v>3799</v>
      </c>
      <c r="AU35" s="55" t="s">
        <v>3800</v>
      </c>
      <c r="AV35" s="55"/>
      <c r="AW35" s="55"/>
      <c r="AX35" s="55" t="s">
        <v>2546</v>
      </c>
      <c r="AY35" s="99" t="s">
        <v>3801</v>
      </c>
      <c r="AZ35" s="103" t="s">
        <v>3294</v>
      </c>
      <c r="BA35" s="55"/>
      <c r="BB35" s="55"/>
      <c r="BC35" s="55" t="s">
        <v>68</v>
      </c>
      <c r="BD35" s="55" t="s">
        <v>3302</v>
      </c>
      <c r="BE35" s="55" t="s">
        <v>3352</v>
      </c>
      <c r="BF35" s="88" t="s">
        <v>3802</v>
      </c>
      <c r="BG35" s="89" t="s">
        <v>4946</v>
      </c>
      <c r="BH35" s="55" t="s">
        <v>101</v>
      </c>
      <c r="BI35" s="55"/>
      <c r="BJ35" s="55"/>
      <c r="BK35" s="55" t="s">
        <v>21</v>
      </c>
      <c r="BL35" s="55"/>
      <c r="BM35" s="55"/>
      <c r="BN35" s="55" t="s">
        <v>21</v>
      </c>
      <c r="BO35" s="55"/>
      <c r="BP35" s="55"/>
      <c r="BQ35" s="90" t="s">
        <v>3803</v>
      </c>
      <c r="BR35" s="200" t="s">
        <v>3389</v>
      </c>
    </row>
    <row r="36" spans="1:70" s="91" customFormat="1" ht="60" customHeight="1" x14ac:dyDescent="0.25">
      <c r="A36" s="60" t="s">
        <v>979</v>
      </c>
      <c r="B36" s="96" t="s">
        <v>2540</v>
      </c>
      <c r="C36" s="10" t="s">
        <v>984</v>
      </c>
      <c r="D36" s="10"/>
      <c r="E36" s="10" t="s">
        <v>984</v>
      </c>
      <c r="F36" s="10" t="s">
        <v>19</v>
      </c>
      <c r="G36" s="19" t="s">
        <v>2563</v>
      </c>
      <c r="H36" s="86" t="s">
        <v>2544</v>
      </c>
      <c r="I36" s="3" t="s">
        <v>2724</v>
      </c>
      <c r="J36" s="55" t="s">
        <v>2724</v>
      </c>
      <c r="K36" s="20" t="s">
        <v>2562</v>
      </c>
      <c r="L36" s="13" t="s">
        <v>2541</v>
      </c>
      <c r="M36" s="4" t="s">
        <v>2666</v>
      </c>
      <c r="N36" s="4" t="s">
        <v>2780</v>
      </c>
      <c r="O36" s="10" t="s">
        <v>2621</v>
      </c>
      <c r="P36" s="10" t="s">
        <v>2839</v>
      </c>
      <c r="Q36" s="10" t="s">
        <v>2542</v>
      </c>
      <c r="R36" s="6"/>
      <c r="S36" s="20" t="s">
        <v>2543</v>
      </c>
      <c r="T36" s="19"/>
      <c r="U36" s="10" t="e">
        <v>#N/A</v>
      </c>
      <c r="V36" s="6"/>
      <c r="W36" s="13" t="s">
        <v>2526</v>
      </c>
      <c r="X36" s="3" t="s">
        <v>33</v>
      </c>
      <c r="Y36" s="13" t="s">
        <v>2526</v>
      </c>
      <c r="Z36" s="10" t="s">
        <v>2539</v>
      </c>
      <c r="AA36" s="13" t="s">
        <v>2526</v>
      </c>
      <c r="AB36" s="3" t="s">
        <v>2582</v>
      </c>
      <c r="AC36" s="3" t="s">
        <v>3298</v>
      </c>
      <c r="AD36" s="19"/>
      <c r="AE36" s="6"/>
      <c r="AF36" s="19"/>
      <c r="AG36" s="19"/>
      <c r="AH36" s="3" t="s">
        <v>27</v>
      </c>
      <c r="AI36" s="3" t="s">
        <v>28</v>
      </c>
      <c r="AJ36" s="62" t="s">
        <v>4946</v>
      </c>
      <c r="AK36" s="55" t="s">
        <v>68</v>
      </c>
      <c r="AL36" s="97" t="s">
        <v>2545</v>
      </c>
      <c r="AM36" s="97" t="s">
        <v>3542</v>
      </c>
      <c r="AN36" s="86" t="s">
        <v>3669</v>
      </c>
      <c r="AO36" s="88" t="s">
        <v>3389</v>
      </c>
      <c r="AP36" s="88" t="s">
        <v>3670</v>
      </c>
      <c r="AQ36" s="86" t="s">
        <v>3671</v>
      </c>
      <c r="AR36" s="88" t="s">
        <v>3626</v>
      </c>
      <c r="AS36" s="97"/>
      <c r="AT36" s="97"/>
      <c r="AU36" s="97"/>
      <c r="AV36" s="97"/>
      <c r="AW36" s="97"/>
      <c r="AX36" s="55" t="s">
        <v>1011</v>
      </c>
      <c r="AY36" s="92" t="s">
        <v>3672</v>
      </c>
      <c r="AZ36" s="93" t="s">
        <v>3542</v>
      </c>
      <c r="BA36" s="55" t="s">
        <v>1011</v>
      </c>
      <c r="BB36" s="55"/>
      <c r="BC36" s="54" t="s">
        <v>3673</v>
      </c>
      <c r="BD36" s="55" t="s">
        <v>1011</v>
      </c>
      <c r="BE36" s="55" t="s">
        <v>3353</v>
      </c>
      <c r="BF36" s="93" t="s">
        <v>3542</v>
      </c>
      <c r="BG36" s="89" t="s">
        <v>1011</v>
      </c>
      <c r="BH36" s="97"/>
      <c r="BI36" s="97"/>
      <c r="BJ36" s="97"/>
      <c r="BK36" s="97"/>
      <c r="BL36" s="97"/>
      <c r="BM36" s="97"/>
      <c r="BN36" s="97"/>
      <c r="BO36" s="97"/>
      <c r="BP36" s="97"/>
      <c r="BQ36" s="96"/>
      <c r="BR36" s="200" t="s">
        <v>3389</v>
      </c>
    </row>
    <row r="40" spans="1:70" s="158" customFormat="1" ht="31.15" customHeight="1" x14ac:dyDescent="0.2">
      <c r="A40" s="210" t="s">
        <v>4904</v>
      </c>
      <c r="B40" s="212" t="s">
        <v>987</v>
      </c>
      <c r="C40" s="212" t="s">
        <v>4905</v>
      </c>
      <c r="D40" s="210" t="s">
        <v>4906</v>
      </c>
      <c r="E40" s="210"/>
      <c r="F40" s="210"/>
      <c r="G40" s="210"/>
      <c r="H40" s="210"/>
      <c r="I40" s="210" t="s">
        <v>4907</v>
      </c>
      <c r="J40" s="210" t="s">
        <v>3431</v>
      </c>
      <c r="K40" s="210"/>
      <c r="L40" s="210"/>
      <c r="M40" s="210"/>
      <c r="N40" s="210"/>
      <c r="O40" s="210"/>
      <c r="P40" s="210" t="s">
        <v>4908</v>
      </c>
      <c r="Q40" s="210"/>
      <c r="R40" s="210"/>
      <c r="S40" s="210"/>
      <c r="T40" s="210"/>
      <c r="U40" s="210"/>
      <c r="V40" s="210"/>
      <c r="W40" s="210"/>
      <c r="X40" s="210"/>
      <c r="Y40" s="210" t="s">
        <v>4909</v>
      </c>
      <c r="Z40" s="210"/>
      <c r="AA40" s="210"/>
      <c r="AB40" s="210"/>
      <c r="AC40" s="210"/>
      <c r="AD40" s="210"/>
      <c r="AE40" s="210"/>
      <c r="AF40" s="210"/>
      <c r="AG40" s="210"/>
      <c r="AH40" s="210"/>
      <c r="AI40" s="210" t="s">
        <v>4910</v>
      </c>
      <c r="AJ40" s="210"/>
      <c r="AK40" s="210"/>
      <c r="AL40" s="210" t="s">
        <v>4911</v>
      </c>
      <c r="AM40" s="210"/>
      <c r="AN40" s="210" t="s">
        <v>4912</v>
      </c>
      <c r="AO40" s="210" t="s">
        <v>52</v>
      </c>
    </row>
    <row r="41" spans="1:70" s="158" customFormat="1" ht="75.599999999999994" customHeight="1" x14ac:dyDescent="0.2">
      <c r="A41" s="210"/>
      <c r="B41" s="213"/>
      <c r="C41" s="213"/>
      <c r="D41" s="157" t="s">
        <v>4913</v>
      </c>
      <c r="E41" s="157" t="s">
        <v>4914</v>
      </c>
      <c r="F41" s="157" t="s">
        <v>4915</v>
      </c>
      <c r="G41" s="157" t="s">
        <v>3295</v>
      </c>
      <c r="H41" s="157" t="s">
        <v>3298</v>
      </c>
      <c r="I41" s="210"/>
      <c r="J41" s="157" t="s">
        <v>29</v>
      </c>
      <c r="K41" s="157" t="s">
        <v>35</v>
      </c>
      <c r="L41" s="157" t="s">
        <v>68</v>
      </c>
      <c r="M41" s="157" t="s">
        <v>138</v>
      </c>
      <c r="N41" s="157" t="s">
        <v>45</v>
      </c>
      <c r="O41" s="157" t="s">
        <v>4916</v>
      </c>
      <c r="P41" s="157" t="s">
        <v>1133</v>
      </c>
      <c r="Q41" s="157" t="s">
        <v>1011</v>
      </c>
      <c r="R41" s="157" t="s">
        <v>3299</v>
      </c>
      <c r="S41" s="157" t="s">
        <v>3300</v>
      </c>
      <c r="T41" s="157" t="s">
        <v>3272</v>
      </c>
      <c r="U41" s="157" t="s">
        <v>3301</v>
      </c>
      <c r="V41" s="157" t="s">
        <v>1004</v>
      </c>
      <c r="W41" s="157" t="s">
        <v>2521</v>
      </c>
      <c r="X41" s="157" t="s">
        <v>4917</v>
      </c>
      <c r="Y41" s="157" t="s">
        <v>1133</v>
      </c>
      <c r="Z41" s="157" t="s">
        <v>1011</v>
      </c>
      <c r="AA41" s="157" t="s">
        <v>2471</v>
      </c>
      <c r="AB41" s="157" t="s">
        <v>3299</v>
      </c>
      <c r="AC41" s="157" t="s">
        <v>3300</v>
      </c>
      <c r="AD41" s="157" t="s">
        <v>3272</v>
      </c>
      <c r="AE41" s="157" t="s">
        <v>3301</v>
      </c>
      <c r="AF41" s="157" t="s">
        <v>32</v>
      </c>
      <c r="AG41" s="157" t="s">
        <v>48</v>
      </c>
      <c r="AH41" s="157" t="s">
        <v>3302</v>
      </c>
      <c r="AI41" s="157" t="s">
        <v>4918</v>
      </c>
      <c r="AJ41" s="157" t="s">
        <v>3299</v>
      </c>
      <c r="AK41" s="157" t="s">
        <v>4919</v>
      </c>
      <c r="AL41" s="157" t="s">
        <v>4920</v>
      </c>
      <c r="AM41" s="157" t="s">
        <v>4921</v>
      </c>
      <c r="AN41" s="210"/>
      <c r="AO41" s="210"/>
    </row>
    <row r="42" spans="1:70" s="141" customFormat="1" ht="52.9" customHeight="1" x14ac:dyDescent="0.2">
      <c r="A42" s="46"/>
      <c r="B42" s="142" t="s">
        <v>4951</v>
      </c>
      <c r="C42" s="157">
        <f t="shared" ref="C42" si="0">SUM(D42:H42)</f>
        <v>30</v>
      </c>
      <c r="D42" s="48">
        <f>SUM((COUNTIF($AB$7:$AB$37,"HT")+(COUNTIF($AB$7:$AB$37,"TK")+(COUNTIF($AB$7:$AB$37,"TP"))+(COUNTIF($AB$7:$AB$37,"TTT")))))</f>
        <v>1</v>
      </c>
      <c r="E42" s="48">
        <f>SUM((COUNTIF($AB$7:$AB$37,"PHT")+(COUNTIF($AB$7:$AB$37,"PK")+(COUNTIF($AB$7:$AB$37,"PTP"))+(COUNTIF($AB$7:$AB$37,"PTT")))))</f>
        <v>1</v>
      </c>
      <c r="F42" s="48">
        <f>SUM((COUNTIF($AB$7:$AB$37,"TBM")+(COUNTIF($AB$7:$AB$37,"TT"))))</f>
        <v>3</v>
      </c>
      <c r="G42" s="48">
        <f>COUNTIF($AB$7:$AB$37,"NV")</f>
        <v>0</v>
      </c>
      <c r="H42" s="48">
        <f>COUNTIF($AB$7:$AB$37,"GV")</f>
        <v>25</v>
      </c>
      <c r="I42" s="48">
        <f>COUNTIF($D$7:$D$37,"x")</f>
        <v>0</v>
      </c>
      <c r="J42" s="48">
        <f>COUNTIF($AJ$7:$AJ$37,"TS")</f>
        <v>0</v>
      </c>
      <c r="K42" s="48">
        <f>COUNTIF($AJ$7:$AJ$37,"THS")</f>
        <v>19</v>
      </c>
      <c r="L42" s="48">
        <f>COUNTIF($AJ$7:$AJ$37,"DH")</f>
        <v>11</v>
      </c>
      <c r="M42" s="48">
        <f>COUNTIF($AJ$7:$AJ$37,"CD")</f>
        <v>0</v>
      </c>
      <c r="N42" s="48">
        <f>COUNTIF($AJ$7:$AJ$37,"TC")</f>
        <v>0</v>
      </c>
      <c r="O42" s="48">
        <f>COUNTIF($AJ$7:$AJ$36,"")</f>
        <v>0</v>
      </c>
      <c r="P42" s="48">
        <f>COUNTIF($BA$7:$BA$37,"A")</f>
        <v>6</v>
      </c>
      <c r="Q42" s="48">
        <f>COUNTIF($BA$7:$BA$37,"B")</f>
        <v>3</v>
      </c>
      <c r="R42" s="48">
        <f>COUNTIF($BA$7:$BA$37,"TC")</f>
        <v>0</v>
      </c>
      <c r="S42" s="48">
        <f>COUNTIF($BA$7:$BA$37,"CD")</f>
        <v>0</v>
      </c>
      <c r="T42" s="48">
        <f>COUNTIF($BA$7:$BA$37,"DH")</f>
        <v>1</v>
      </c>
      <c r="U42" s="48">
        <f>COUNTIF($BA$7:$BA$37,"THS")</f>
        <v>0</v>
      </c>
      <c r="V42" s="48">
        <f>COUNTIF($BB$7:$BB$37,"IC3")</f>
        <v>0</v>
      </c>
      <c r="W42" s="48">
        <f>COUNTIF($BA$7:$BA$37,"UD CNTT CB")</f>
        <v>17</v>
      </c>
      <c r="X42" s="48">
        <f>COUNTIF($BA$7:$BA$37,"UD CNTT NC")</f>
        <v>0</v>
      </c>
      <c r="Y42" s="189">
        <f>SUM((COUNTIF($BG$7:$BG$37,"A"))+(COUNTIF($BG$7:$BG$37,"A1")))</f>
        <v>0</v>
      </c>
      <c r="Z42" s="189">
        <f>SUM((COUNTIF($BG$7:$BG$37,"B"))+(COUNTIF($BG$7:$BG$37,"A2")))</f>
        <v>10</v>
      </c>
      <c r="AA42" s="48">
        <f>COUNTIF($BG$7:$BG$37,"C")</f>
        <v>3</v>
      </c>
      <c r="AB42" s="48">
        <f>COUNTIF($BG$7:$BG$37,"TC")</f>
        <v>1</v>
      </c>
      <c r="AC42" s="48">
        <f>COUNTIF($BG$7:$BG$37,"CD")</f>
        <v>0</v>
      </c>
      <c r="AD42" s="48">
        <f>COUNTIF($BG$7:$BG$37,"DH")</f>
        <v>2</v>
      </c>
      <c r="AE42" s="48">
        <f>COUNTIF($BG$7:$BG$37,"THS")</f>
        <v>0</v>
      </c>
      <c r="AF42" s="48">
        <f>COUNTIF($BG$7:$BG$37,"B1")</f>
        <v>13</v>
      </c>
      <c r="AG42" s="48">
        <f>COUNTIF($BG$7:$BG$37,"B2")</f>
        <v>1</v>
      </c>
      <c r="AH42" s="48">
        <f>COUNTIF($BG$7:$BG$37,"C1")</f>
        <v>0</v>
      </c>
      <c r="AI42" s="48">
        <f>COUNTIF($BH$7:$BH$37,"Sơ cấp")</f>
        <v>20</v>
      </c>
      <c r="AJ42" s="48">
        <f>COUNTIF($BH$7:$BH$37,"Trung cấp")</f>
        <v>5</v>
      </c>
      <c r="AK42" s="48">
        <f>COUNTIF($BH$7:$BH$37,"Cao cấp")</f>
        <v>0</v>
      </c>
      <c r="AL42" s="48">
        <f>COUNTIF($X$7:$X$37,"Sở GDĐT TPHCM")</f>
        <v>30</v>
      </c>
      <c r="AM42" s="48">
        <f>COUNTIF($X$7:$X$37,"Trường CĐ Lý Tự Trọng TPHCM")</f>
        <v>0</v>
      </c>
      <c r="AN42" s="48">
        <f>COUNTIF($AG$7:$AG$37,"x")</f>
        <v>2</v>
      </c>
      <c r="AO42" s="48">
        <f>COUNTIF($F$7:$F$37,"Nữ")</f>
        <v>7</v>
      </c>
    </row>
    <row r="1297" spans="42:42" x14ac:dyDescent="0.25">
      <c r="AP1297" s="1" t="e">
        <f>COUNTIF(#REF!,"Thạc sỹ")</f>
        <v>#REF!</v>
      </c>
    </row>
  </sheetData>
  <autoFilter ref="A6:BQ36"/>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0:AO41"/>
    <mergeCell ref="A40:A41"/>
    <mergeCell ref="B40:B41"/>
    <mergeCell ref="C40:C41"/>
    <mergeCell ref="D40:H40"/>
    <mergeCell ref="I40:I41"/>
    <mergeCell ref="J40:O40"/>
    <mergeCell ref="P40:X40"/>
    <mergeCell ref="Y40:AH40"/>
    <mergeCell ref="AI40:AK40"/>
    <mergeCell ref="AL40:AM40"/>
    <mergeCell ref="AN40:AN41"/>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64"/>
  <sheetViews>
    <sheetView topLeftCell="AV4" zoomScaleNormal="100" zoomScaleSheetLayoutView="90" workbookViewId="0">
      <pane ySplit="3" topLeftCell="A16" activePane="bottomLeft" state="frozen"/>
      <selection activeCell="A4" sqref="A4"/>
      <selection pane="bottomLeft" activeCell="AZ18" sqref="AZ1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107"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22"/>
      <c r="AL1" s="52"/>
      <c r="AM1" s="52"/>
      <c r="AN1" s="124"/>
      <c r="AO1" s="124"/>
      <c r="AP1" s="206" t="s">
        <v>3315</v>
      </c>
      <c r="AQ1" s="206"/>
      <c r="AR1" s="206"/>
      <c r="AS1" s="206"/>
      <c r="AT1" s="206"/>
      <c r="AU1" s="206"/>
      <c r="AV1" s="206"/>
      <c r="AW1" s="206"/>
      <c r="AX1" s="206"/>
      <c r="AY1" s="207"/>
      <c r="AZ1" s="207"/>
      <c r="BA1" s="206"/>
      <c r="BB1" s="225"/>
      <c r="BC1" s="206"/>
      <c r="BD1" s="206"/>
      <c r="BE1" s="207"/>
      <c r="BF1" s="207"/>
      <c r="BG1" s="53"/>
      <c r="BH1" s="53"/>
      <c r="BI1" s="53"/>
      <c r="BJ1" s="53"/>
      <c r="BK1" s="53"/>
      <c r="BQ1" s="76"/>
    </row>
    <row r="2" spans="1:70" s="39" customFormat="1" ht="18.600000000000001" customHeight="1" x14ac:dyDescent="0.3">
      <c r="A2" s="122"/>
      <c r="B2" s="122"/>
      <c r="C2" s="122"/>
      <c r="D2" s="122"/>
      <c r="E2" s="122"/>
      <c r="F2" s="122"/>
      <c r="G2" s="122"/>
      <c r="H2" s="122"/>
      <c r="I2" s="122"/>
      <c r="J2" s="122"/>
      <c r="K2" s="122"/>
      <c r="L2" s="51"/>
      <c r="M2" s="51"/>
      <c r="AC2" s="123"/>
      <c r="AD2" s="123"/>
      <c r="AE2" s="123"/>
      <c r="AF2" s="123"/>
      <c r="AG2" s="123"/>
      <c r="AH2" s="123"/>
      <c r="AI2" s="123"/>
      <c r="AJ2" s="123"/>
      <c r="AK2" s="123"/>
      <c r="AL2" s="123"/>
      <c r="AM2" s="123"/>
      <c r="AN2" s="124"/>
      <c r="AO2" s="124"/>
      <c r="AP2" s="123"/>
      <c r="AQ2" s="123"/>
      <c r="AR2" s="123"/>
      <c r="AS2" s="123"/>
      <c r="AT2" s="123"/>
      <c r="AU2" s="123"/>
      <c r="AV2" s="123"/>
      <c r="AW2" s="123"/>
      <c r="AX2" s="123"/>
      <c r="AY2" s="124"/>
      <c r="AZ2" s="124"/>
      <c r="BA2" s="123"/>
      <c r="BB2" s="125"/>
      <c r="BD2" s="123"/>
      <c r="BE2" s="124"/>
      <c r="BF2" s="124"/>
      <c r="BG2" s="53"/>
      <c r="BH2" s="123"/>
      <c r="BI2" s="123"/>
      <c r="BJ2" s="123"/>
      <c r="BK2" s="123"/>
      <c r="BL2" s="123"/>
      <c r="BM2" s="123"/>
      <c r="BN2" s="123"/>
      <c r="BO2" s="123"/>
      <c r="BP2" s="123"/>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26"/>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08"/>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27" t="s">
        <v>3305</v>
      </c>
      <c r="AK6" s="127" t="s">
        <v>12</v>
      </c>
      <c r="AL6" s="127" t="s">
        <v>13</v>
      </c>
      <c r="AM6" s="127" t="s">
        <v>2554</v>
      </c>
      <c r="AN6" s="127" t="s">
        <v>2555</v>
      </c>
      <c r="AO6" s="127" t="s">
        <v>3399</v>
      </c>
      <c r="AP6" s="127" t="s">
        <v>2616</v>
      </c>
      <c r="AQ6" s="127" t="s">
        <v>3414</v>
      </c>
      <c r="AR6" s="127" t="s">
        <v>3400</v>
      </c>
      <c r="AS6" s="127" t="s">
        <v>3421</v>
      </c>
      <c r="AT6" s="127" t="s">
        <v>3414</v>
      </c>
      <c r="AU6" s="127" t="s">
        <v>3400</v>
      </c>
      <c r="AV6" s="127" t="s">
        <v>3423</v>
      </c>
      <c r="AW6" s="127" t="s">
        <v>3422</v>
      </c>
      <c r="AX6" s="127" t="s">
        <v>17</v>
      </c>
      <c r="AY6" s="127" t="s">
        <v>3427</v>
      </c>
      <c r="AZ6" s="127" t="s">
        <v>3400</v>
      </c>
      <c r="BA6" s="127" t="s">
        <v>3306</v>
      </c>
      <c r="BB6" s="127" t="s">
        <v>3983</v>
      </c>
      <c r="BC6" s="127" t="s">
        <v>2557</v>
      </c>
      <c r="BD6" s="127" t="s">
        <v>3270</v>
      </c>
      <c r="BE6" s="127" t="s">
        <v>3414</v>
      </c>
      <c r="BF6" s="127" t="s">
        <v>3258</v>
      </c>
      <c r="BG6" s="127" t="s">
        <v>3430</v>
      </c>
      <c r="BH6" s="127" t="s">
        <v>14</v>
      </c>
      <c r="BI6" s="127" t="s">
        <v>3427</v>
      </c>
      <c r="BJ6" s="127" t="s">
        <v>3400</v>
      </c>
      <c r="BK6" s="127" t="s">
        <v>15</v>
      </c>
      <c r="BL6" s="127" t="s">
        <v>3427</v>
      </c>
      <c r="BM6" s="127" t="s">
        <v>3400</v>
      </c>
      <c r="BN6" s="127" t="s">
        <v>16</v>
      </c>
      <c r="BO6" s="127" t="s">
        <v>3427</v>
      </c>
      <c r="BP6" s="127" t="s">
        <v>3400</v>
      </c>
      <c r="BQ6" s="222"/>
    </row>
    <row r="7" spans="1:70" s="91" customFormat="1" ht="73.150000000000006" customHeight="1" x14ac:dyDescent="0.25">
      <c r="A7" s="60" t="s">
        <v>950</v>
      </c>
      <c r="B7" s="87" t="s">
        <v>689</v>
      </c>
      <c r="C7" s="10" t="s">
        <v>984</v>
      </c>
      <c r="D7" s="10"/>
      <c r="E7" s="10" t="s">
        <v>984</v>
      </c>
      <c r="F7" s="3" t="s">
        <v>52</v>
      </c>
      <c r="G7" s="3" t="s">
        <v>1039</v>
      </c>
      <c r="H7" s="55" t="s">
        <v>690</v>
      </c>
      <c r="I7" s="3" t="s">
        <v>991</v>
      </c>
      <c r="J7" s="55" t="s">
        <v>991</v>
      </c>
      <c r="K7" s="4" t="s">
        <v>2108</v>
      </c>
      <c r="L7" s="5" t="s">
        <v>2109</v>
      </c>
      <c r="M7" s="4" t="s">
        <v>1170</v>
      </c>
      <c r="N7" s="4" t="s">
        <v>2780</v>
      </c>
      <c r="O7" s="10" t="s">
        <v>2621</v>
      </c>
      <c r="P7" s="10" t="s">
        <v>2865</v>
      </c>
      <c r="Q7" s="4" t="s">
        <v>2110</v>
      </c>
      <c r="R7" s="6"/>
      <c r="S7" s="4" t="s">
        <v>2111</v>
      </c>
      <c r="T7" s="19" t="s">
        <v>2112</v>
      </c>
      <c r="U7" s="10" t="s">
        <v>3101</v>
      </c>
      <c r="V7" s="6"/>
      <c r="W7" s="7" t="s">
        <v>91</v>
      </c>
      <c r="X7" s="3" t="s">
        <v>33</v>
      </c>
      <c r="Y7" s="7" t="s">
        <v>91</v>
      </c>
      <c r="Z7" s="3" t="s">
        <v>90</v>
      </c>
      <c r="AA7" s="7" t="s">
        <v>691</v>
      </c>
      <c r="AB7" s="3" t="s">
        <v>2582</v>
      </c>
      <c r="AC7" s="3" t="s">
        <v>3298</v>
      </c>
      <c r="AD7" s="3" t="s">
        <v>21</v>
      </c>
      <c r="AE7" s="6"/>
      <c r="AF7" s="3" t="s">
        <v>21</v>
      </c>
      <c r="AG7" s="3"/>
      <c r="AH7" s="3" t="s">
        <v>27</v>
      </c>
      <c r="AI7" s="3" t="s">
        <v>28</v>
      </c>
      <c r="AJ7" s="62" t="s">
        <v>3301</v>
      </c>
      <c r="AK7" s="54" t="s">
        <v>3289</v>
      </c>
      <c r="AL7" s="54" t="s">
        <v>31</v>
      </c>
      <c r="AM7" s="54" t="s">
        <v>4645</v>
      </c>
      <c r="AN7" s="86" t="s">
        <v>4646</v>
      </c>
      <c r="AO7" s="88" t="s">
        <v>3389</v>
      </c>
      <c r="AP7" s="54" t="s">
        <v>4650</v>
      </c>
      <c r="AQ7" s="54" t="s">
        <v>4651</v>
      </c>
      <c r="AR7" s="54" t="s">
        <v>4652</v>
      </c>
      <c r="AS7" s="55"/>
      <c r="AT7" s="55"/>
      <c r="AU7" s="55"/>
      <c r="AV7" s="55"/>
      <c r="AW7" s="55"/>
      <c r="AX7" s="55" t="s">
        <v>1011</v>
      </c>
      <c r="AY7" s="92" t="s">
        <v>1312</v>
      </c>
      <c r="AZ7" s="93" t="s">
        <v>2573</v>
      </c>
      <c r="BA7" s="55" t="s">
        <v>1011</v>
      </c>
      <c r="BB7" s="55"/>
      <c r="BC7" s="54" t="s">
        <v>4648</v>
      </c>
      <c r="BD7" s="54" t="s">
        <v>3301</v>
      </c>
      <c r="BE7" s="54" t="s">
        <v>4647</v>
      </c>
      <c r="BF7" s="86" t="s">
        <v>4649</v>
      </c>
      <c r="BG7" s="54" t="s">
        <v>3301</v>
      </c>
      <c r="BH7" s="55" t="s">
        <v>101</v>
      </c>
      <c r="BI7" s="54" t="s">
        <v>3597</v>
      </c>
      <c r="BJ7" s="55" t="s">
        <v>3656</v>
      </c>
      <c r="BK7" s="55" t="s">
        <v>21</v>
      </c>
      <c r="BL7" s="55"/>
      <c r="BM7" s="55"/>
      <c r="BN7" s="55" t="s">
        <v>21</v>
      </c>
      <c r="BO7" s="55"/>
      <c r="BP7" s="55"/>
      <c r="BQ7" s="87"/>
      <c r="BR7" s="200" t="s">
        <v>3389</v>
      </c>
    </row>
    <row r="8" spans="1:70" s="91" customFormat="1" ht="78.75" x14ac:dyDescent="0.25">
      <c r="A8" s="60" t="s">
        <v>951</v>
      </c>
      <c r="B8" s="87" t="s">
        <v>692</v>
      </c>
      <c r="C8" s="10" t="s">
        <v>984</v>
      </c>
      <c r="D8" s="10"/>
      <c r="E8" s="10" t="s">
        <v>984</v>
      </c>
      <c r="F8" s="3" t="s">
        <v>52</v>
      </c>
      <c r="G8" s="3" t="s">
        <v>1070</v>
      </c>
      <c r="H8" s="55" t="s">
        <v>693</v>
      </c>
      <c r="I8" s="3" t="s">
        <v>991</v>
      </c>
      <c r="J8" s="55" t="s">
        <v>991</v>
      </c>
      <c r="K8" s="4" t="s">
        <v>2227</v>
      </c>
      <c r="L8" s="12" t="s">
        <v>2228</v>
      </c>
      <c r="M8" s="4" t="s">
        <v>1170</v>
      </c>
      <c r="N8" s="4" t="s">
        <v>2780</v>
      </c>
      <c r="O8" s="10" t="s">
        <v>2621</v>
      </c>
      <c r="P8" s="10" t="s">
        <v>1100</v>
      </c>
      <c r="Q8" s="4" t="s">
        <v>2229</v>
      </c>
      <c r="R8" s="6"/>
      <c r="S8" s="4" t="s">
        <v>2230</v>
      </c>
      <c r="T8" s="19" t="s">
        <v>2231</v>
      </c>
      <c r="U8" s="10" t="s">
        <v>3102</v>
      </c>
      <c r="V8" s="6"/>
      <c r="W8" s="7" t="s">
        <v>91</v>
      </c>
      <c r="X8" s="3" t="s">
        <v>33</v>
      </c>
      <c r="Y8" s="7" t="s">
        <v>91</v>
      </c>
      <c r="Z8" s="3" t="s">
        <v>90</v>
      </c>
      <c r="AA8" s="7" t="s">
        <v>91</v>
      </c>
      <c r="AB8" s="3" t="s">
        <v>2582</v>
      </c>
      <c r="AC8" s="3" t="s">
        <v>3298</v>
      </c>
      <c r="AD8" s="3" t="s">
        <v>21</v>
      </c>
      <c r="AE8" s="6"/>
      <c r="AF8" s="3" t="s">
        <v>21</v>
      </c>
      <c r="AG8" s="3"/>
      <c r="AH8" s="3" t="s">
        <v>27</v>
      </c>
      <c r="AI8" s="3" t="s">
        <v>28</v>
      </c>
      <c r="AJ8" s="62" t="s">
        <v>3301</v>
      </c>
      <c r="AK8" s="54" t="s">
        <v>3289</v>
      </c>
      <c r="AL8" s="54" t="s">
        <v>4474</v>
      </c>
      <c r="AM8" s="54" t="s">
        <v>4475</v>
      </c>
      <c r="AN8" s="86" t="s">
        <v>4476</v>
      </c>
      <c r="AO8" s="88" t="s">
        <v>3389</v>
      </c>
      <c r="AP8" s="54" t="s">
        <v>4484</v>
      </c>
      <c r="AQ8" s="54" t="s">
        <v>4485</v>
      </c>
      <c r="AR8" s="54" t="s">
        <v>4486</v>
      </c>
      <c r="AS8" s="55"/>
      <c r="AT8" s="55"/>
      <c r="AU8" s="55"/>
      <c r="AV8" s="55"/>
      <c r="AW8" s="55"/>
      <c r="AX8" s="55" t="s">
        <v>1011</v>
      </c>
      <c r="AY8" s="92" t="s">
        <v>4477</v>
      </c>
      <c r="AZ8" s="93" t="s">
        <v>3845</v>
      </c>
      <c r="BA8" s="55" t="s">
        <v>1011</v>
      </c>
      <c r="BB8" s="55"/>
      <c r="BC8" s="54" t="s">
        <v>4487</v>
      </c>
      <c r="BD8" s="54" t="s">
        <v>3301</v>
      </c>
      <c r="BE8" s="54" t="s">
        <v>4488</v>
      </c>
      <c r="BF8" s="86" t="s">
        <v>4359</v>
      </c>
      <c r="BG8" s="54" t="s">
        <v>3301</v>
      </c>
      <c r="BH8" s="55" t="s">
        <v>101</v>
      </c>
      <c r="BI8" s="54" t="s">
        <v>3644</v>
      </c>
      <c r="BJ8" s="55" t="s">
        <v>3656</v>
      </c>
      <c r="BK8" s="55" t="s">
        <v>21</v>
      </c>
      <c r="BL8" s="55"/>
      <c r="BM8" s="55"/>
      <c r="BN8" s="55" t="s">
        <v>21</v>
      </c>
      <c r="BO8" s="55"/>
      <c r="BP8" s="55"/>
      <c r="BQ8" s="87"/>
      <c r="BR8" s="200" t="s">
        <v>3389</v>
      </c>
    </row>
    <row r="9" spans="1:70" s="91" customFormat="1" ht="91.9" customHeight="1" x14ac:dyDescent="0.25">
      <c r="A9" s="60" t="s">
        <v>952</v>
      </c>
      <c r="B9" s="87" t="s">
        <v>644</v>
      </c>
      <c r="C9" s="10" t="s">
        <v>984</v>
      </c>
      <c r="D9" s="10"/>
      <c r="E9" s="10" t="s">
        <v>984</v>
      </c>
      <c r="F9" s="3" t="s">
        <v>52</v>
      </c>
      <c r="G9" s="3" t="s">
        <v>1070</v>
      </c>
      <c r="H9" s="55" t="s">
        <v>645</v>
      </c>
      <c r="I9" s="3" t="s">
        <v>991</v>
      </c>
      <c r="J9" s="55" t="s">
        <v>991</v>
      </c>
      <c r="K9" s="9" t="s">
        <v>2631</v>
      </c>
      <c r="L9" s="12" t="s">
        <v>2632</v>
      </c>
      <c r="M9" s="4" t="s">
        <v>1318</v>
      </c>
      <c r="N9" s="4" t="s">
        <v>2780</v>
      </c>
      <c r="O9" s="10" t="s">
        <v>2621</v>
      </c>
      <c r="P9" s="10" t="s">
        <v>2860</v>
      </c>
      <c r="Q9" s="4" t="s">
        <v>1903</v>
      </c>
      <c r="R9" s="6"/>
      <c r="S9" s="4" t="s">
        <v>1904</v>
      </c>
      <c r="T9" s="19" t="s">
        <v>1905</v>
      </c>
      <c r="U9" s="10" t="s">
        <v>3096</v>
      </c>
      <c r="V9" s="6"/>
      <c r="W9" s="7" t="s">
        <v>91</v>
      </c>
      <c r="X9" s="3" t="s">
        <v>33</v>
      </c>
      <c r="Y9" s="7" t="s">
        <v>91</v>
      </c>
      <c r="Z9" s="3" t="s">
        <v>90</v>
      </c>
      <c r="AA9" s="7" t="s">
        <v>91</v>
      </c>
      <c r="AB9" s="3" t="s">
        <v>2582</v>
      </c>
      <c r="AC9" s="3" t="s">
        <v>3298</v>
      </c>
      <c r="AD9" s="3" t="s">
        <v>21</v>
      </c>
      <c r="AE9" s="6"/>
      <c r="AF9" s="3" t="s">
        <v>21</v>
      </c>
      <c r="AG9" s="3"/>
      <c r="AH9" s="3" t="s">
        <v>27</v>
      </c>
      <c r="AI9" s="3" t="s">
        <v>28</v>
      </c>
      <c r="AJ9" s="62" t="s">
        <v>3301</v>
      </c>
      <c r="AK9" s="54" t="s">
        <v>3289</v>
      </c>
      <c r="AL9" s="54" t="s">
        <v>4515</v>
      </c>
      <c r="AM9" s="54" t="s">
        <v>4516</v>
      </c>
      <c r="AN9" s="86" t="s">
        <v>4517</v>
      </c>
      <c r="AO9" s="88" t="s">
        <v>3389</v>
      </c>
      <c r="AP9" s="54" t="s">
        <v>4518</v>
      </c>
      <c r="AQ9" s="54" t="s">
        <v>4519</v>
      </c>
      <c r="AR9" s="54" t="s">
        <v>4520</v>
      </c>
      <c r="AS9" s="55"/>
      <c r="AT9" s="55"/>
      <c r="AU9" s="55"/>
      <c r="AV9" s="55"/>
      <c r="AW9" s="55"/>
      <c r="AX9" s="55" t="s">
        <v>1133</v>
      </c>
      <c r="AY9" s="92" t="s">
        <v>2170</v>
      </c>
      <c r="AZ9" s="93" t="s">
        <v>4521</v>
      </c>
      <c r="BA9" s="55" t="s">
        <v>1133</v>
      </c>
      <c r="BB9" s="55"/>
      <c r="BC9" s="54" t="s">
        <v>4522</v>
      </c>
      <c r="BD9" s="55" t="s">
        <v>3301</v>
      </c>
      <c r="BE9" s="54" t="s">
        <v>4524</v>
      </c>
      <c r="BF9" s="86" t="s">
        <v>4523</v>
      </c>
      <c r="BG9" s="54" t="s">
        <v>3301</v>
      </c>
      <c r="BH9" s="55" t="s">
        <v>101</v>
      </c>
      <c r="BI9" s="54" t="s">
        <v>3597</v>
      </c>
      <c r="BJ9" s="55" t="s">
        <v>3656</v>
      </c>
      <c r="BK9" s="55" t="s">
        <v>21</v>
      </c>
      <c r="BL9" s="55"/>
      <c r="BM9" s="55"/>
      <c r="BN9" s="55" t="s">
        <v>21</v>
      </c>
      <c r="BO9" s="55"/>
      <c r="BP9" s="55"/>
      <c r="BQ9" s="87"/>
      <c r="BR9" s="200" t="s">
        <v>3389</v>
      </c>
    </row>
    <row r="10" spans="1:70" s="91" customFormat="1" ht="126" x14ac:dyDescent="0.25">
      <c r="A10" s="60" t="s">
        <v>953</v>
      </c>
      <c r="B10" s="87" t="s">
        <v>603</v>
      </c>
      <c r="C10" s="10" t="s">
        <v>984</v>
      </c>
      <c r="D10" s="10"/>
      <c r="E10" s="10" t="s">
        <v>984</v>
      </c>
      <c r="F10" s="3" t="s">
        <v>52</v>
      </c>
      <c r="G10" s="3" t="s">
        <v>1070</v>
      </c>
      <c r="H10" s="55" t="s">
        <v>604</v>
      </c>
      <c r="I10" s="3" t="s">
        <v>991</v>
      </c>
      <c r="J10" s="55" t="s">
        <v>991</v>
      </c>
      <c r="K10" s="9" t="s">
        <v>2625</v>
      </c>
      <c r="L10" s="12" t="s">
        <v>2626</v>
      </c>
      <c r="M10" s="4" t="s">
        <v>1318</v>
      </c>
      <c r="N10" s="4" t="s">
        <v>2780</v>
      </c>
      <c r="O10" s="10" t="s">
        <v>2621</v>
      </c>
      <c r="P10" s="10" t="s">
        <v>2834</v>
      </c>
      <c r="Q10" s="4" t="s">
        <v>1486</v>
      </c>
      <c r="R10" s="6"/>
      <c r="S10" s="9" t="s">
        <v>1487</v>
      </c>
      <c r="T10" s="4" t="s">
        <v>21</v>
      </c>
      <c r="U10" s="10" t="s">
        <v>3085</v>
      </c>
      <c r="V10" s="6"/>
      <c r="W10" s="7" t="s">
        <v>200</v>
      </c>
      <c r="X10" s="3" t="s">
        <v>33</v>
      </c>
      <c r="Y10" s="7" t="s">
        <v>200</v>
      </c>
      <c r="Z10" s="3" t="s">
        <v>90</v>
      </c>
      <c r="AA10" s="7" t="s">
        <v>219</v>
      </c>
      <c r="AB10" s="3" t="s">
        <v>2582</v>
      </c>
      <c r="AC10" s="3" t="s">
        <v>3298</v>
      </c>
      <c r="AD10" s="3" t="s">
        <v>21</v>
      </c>
      <c r="AE10" s="6"/>
      <c r="AF10" s="3" t="s">
        <v>21</v>
      </c>
      <c r="AG10" s="3"/>
      <c r="AH10" s="3" t="s">
        <v>27</v>
      </c>
      <c r="AI10" s="3" t="s">
        <v>28</v>
      </c>
      <c r="AJ10" s="62" t="s">
        <v>3301</v>
      </c>
      <c r="AK10" s="54" t="s">
        <v>3289</v>
      </c>
      <c r="AL10" s="54" t="s">
        <v>4561</v>
      </c>
      <c r="AM10" s="54" t="s">
        <v>4562</v>
      </c>
      <c r="AN10" s="86" t="s">
        <v>4563</v>
      </c>
      <c r="AO10" s="88" t="s">
        <v>3389</v>
      </c>
      <c r="AP10" s="54" t="s">
        <v>1014</v>
      </c>
      <c r="AQ10" s="54" t="s">
        <v>4803</v>
      </c>
      <c r="AR10" s="54" t="s">
        <v>3485</v>
      </c>
      <c r="AS10" s="55"/>
      <c r="AT10" s="55"/>
      <c r="AU10" s="55"/>
      <c r="AV10" s="55"/>
      <c r="AW10" s="55"/>
      <c r="AX10" s="55" t="s">
        <v>1133</v>
      </c>
      <c r="AY10" s="54" t="s">
        <v>3333</v>
      </c>
      <c r="AZ10" s="88" t="s">
        <v>4564</v>
      </c>
      <c r="BA10" s="55" t="s">
        <v>1133</v>
      </c>
      <c r="BB10" s="55"/>
      <c r="BC10" s="54" t="s">
        <v>4566</v>
      </c>
      <c r="BD10" s="55" t="s">
        <v>3301</v>
      </c>
      <c r="BE10" s="54" t="s">
        <v>4567</v>
      </c>
      <c r="BF10" s="86" t="s">
        <v>4568</v>
      </c>
      <c r="BG10" s="54" t="s">
        <v>3301</v>
      </c>
      <c r="BH10" s="55" t="s">
        <v>101</v>
      </c>
      <c r="BI10" s="54" t="s">
        <v>3644</v>
      </c>
      <c r="BJ10" s="55" t="s">
        <v>3656</v>
      </c>
      <c r="BK10" s="55" t="s">
        <v>21</v>
      </c>
      <c r="BL10" s="55"/>
      <c r="BM10" s="55"/>
      <c r="BN10" s="55" t="s">
        <v>21</v>
      </c>
      <c r="BO10" s="55"/>
      <c r="BP10" s="55"/>
      <c r="BQ10" s="90" t="s">
        <v>4565</v>
      </c>
      <c r="BR10" s="200" t="s">
        <v>3389</v>
      </c>
    </row>
    <row r="11" spans="1:70" s="91" customFormat="1" ht="97.15" customHeight="1" x14ac:dyDescent="0.25">
      <c r="A11" s="60" t="s">
        <v>954</v>
      </c>
      <c r="B11" s="87" t="s">
        <v>443</v>
      </c>
      <c r="C11" s="10" t="s">
        <v>984</v>
      </c>
      <c r="D11" s="10"/>
      <c r="E11" s="10" t="s">
        <v>984</v>
      </c>
      <c r="F11" s="3" t="s">
        <v>52</v>
      </c>
      <c r="G11" s="3" t="s">
        <v>1068</v>
      </c>
      <c r="H11" s="55" t="s">
        <v>444</v>
      </c>
      <c r="I11" s="3" t="s">
        <v>991</v>
      </c>
      <c r="J11" s="55" t="s">
        <v>991</v>
      </c>
      <c r="K11" s="4" t="s">
        <v>1802</v>
      </c>
      <c r="L11" s="5" t="s">
        <v>1803</v>
      </c>
      <c r="M11" s="4" t="s">
        <v>1184</v>
      </c>
      <c r="N11" s="4" t="s">
        <v>2780</v>
      </c>
      <c r="O11" s="10" t="s">
        <v>2782</v>
      </c>
      <c r="P11" s="10" t="s">
        <v>1100</v>
      </c>
      <c r="Q11" s="4" t="s">
        <v>1804</v>
      </c>
      <c r="R11" s="6"/>
      <c r="S11" s="9" t="s">
        <v>1805</v>
      </c>
      <c r="T11" s="19" t="s">
        <v>1806</v>
      </c>
      <c r="U11" s="10" t="s">
        <v>3093</v>
      </c>
      <c r="V11" s="6"/>
      <c r="W11" s="7" t="s">
        <v>41</v>
      </c>
      <c r="X11" s="3" t="s">
        <v>33</v>
      </c>
      <c r="Y11" s="7" t="s">
        <v>41</v>
      </c>
      <c r="Z11" s="3" t="s">
        <v>24</v>
      </c>
      <c r="AA11" s="7" t="s">
        <v>41</v>
      </c>
      <c r="AB11" s="3" t="s">
        <v>2582</v>
      </c>
      <c r="AC11" s="3" t="s">
        <v>3298</v>
      </c>
      <c r="AD11" s="3" t="s">
        <v>21</v>
      </c>
      <c r="AE11" s="6"/>
      <c r="AF11" s="3" t="s">
        <v>21</v>
      </c>
      <c r="AG11" s="3"/>
      <c r="AH11" s="3" t="s">
        <v>27</v>
      </c>
      <c r="AI11" s="3" t="s">
        <v>28</v>
      </c>
      <c r="AJ11" s="62" t="s">
        <v>3301</v>
      </c>
      <c r="AK11" s="54" t="s">
        <v>3977</v>
      </c>
      <c r="AL11" s="54" t="s">
        <v>4592</v>
      </c>
      <c r="AM11" s="54" t="s">
        <v>4593</v>
      </c>
      <c r="AN11" s="86" t="s">
        <v>4594</v>
      </c>
      <c r="AO11" s="86" t="s">
        <v>4595</v>
      </c>
      <c r="AP11" s="54" t="s">
        <v>4064</v>
      </c>
      <c r="AQ11" s="54" t="s">
        <v>4596</v>
      </c>
      <c r="AR11" s="54" t="s">
        <v>3495</v>
      </c>
      <c r="AS11" s="54"/>
      <c r="AT11" s="54"/>
      <c r="AU11" s="54"/>
      <c r="AV11" s="54"/>
      <c r="AW11" s="54"/>
      <c r="AX11" s="55"/>
      <c r="AY11" s="104">
        <v>40479</v>
      </c>
      <c r="AZ11" s="93"/>
      <c r="BA11" s="55"/>
      <c r="BB11" s="55"/>
      <c r="BC11" s="54" t="s">
        <v>4597</v>
      </c>
      <c r="BD11" s="55" t="s">
        <v>3301</v>
      </c>
      <c r="BE11" s="54" t="s">
        <v>4598</v>
      </c>
      <c r="BF11" s="86" t="s">
        <v>4599</v>
      </c>
      <c r="BG11" s="54" t="s">
        <v>3301</v>
      </c>
      <c r="BH11" s="55" t="s">
        <v>101</v>
      </c>
      <c r="BI11" s="54" t="s">
        <v>4600</v>
      </c>
      <c r="BJ11" s="55" t="s">
        <v>3656</v>
      </c>
      <c r="BK11" s="55" t="s">
        <v>21</v>
      </c>
      <c r="BL11" s="55"/>
      <c r="BM11" s="55"/>
      <c r="BN11" s="55" t="s">
        <v>21</v>
      </c>
      <c r="BO11" s="55"/>
      <c r="BP11" s="55"/>
      <c r="BQ11" s="90" t="s">
        <v>3466</v>
      </c>
      <c r="BR11" s="200" t="s">
        <v>3389</v>
      </c>
    </row>
    <row r="12" spans="1:70" s="91" customFormat="1" ht="108" customHeight="1" x14ac:dyDescent="0.25">
      <c r="A12" s="60" t="s">
        <v>955</v>
      </c>
      <c r="B12" s="87" t="s">
        <v>607</v>
      </c>
      <c r="C12" s="10" t="s">
        <v>984</v>
      </c>
      <c r="D12" s="10"/>
      <c r="E12" s="10" t="s">
        <v>984</v>
      </c>
      <c r="F12" s="3" t="s">
        <v>52</v>
      </c>
      <c r="G12" s="3" t="s">
        <v>1032</v>
      </c>
      <c r="H12" s="55" t="s">
        <v>608</v>
      </c>
      <c r="I12" s="3" t="s">
        <v>991</v>
      </c>
      <c r="J12" s="55" t="s">
        <v>991</v>
      </c>
      <c r="K12" s="4" t="s">
        <v>1893</v>
      </c>
      <c r="L12" s="5" t="s">
        <v>1894</v>
      </c>
      <c r="M12" s="4" t="s">
        <v>1170</v>
      </c>
      <c r="N12" s="4" t="s">
        <v>2780</v>
      </c>
      <c r="O12" s="10" t="s">
        <v>2621</v>
      </c>
      <c r="P12" s="10" t="s">
        <v>2859</v>
      </c>
      <c r="Q12" s="4" t="s">
        <v>1895</v>
      </c>
      <c r="R12" s="6"/>
      <c r="S12" s="9" t="s">
        <v>1896</v>
      </c>
      <c r="T12" s="4" t="s">
        <v>1897</v>
      </c>
      <c r="U12" s="10" t="s">
        <v>3095</v>
      </c>
      <c r="V12" s="6"/>
      <c r="W12" s="7" t="s">
        <v>136</v>
      </c>
      <c r="X12" s="3" t="s">
        <v>33</v>
      </c>
      <c r="Y12" s="7" t="s">
        <v>136</v>
      </c>
      <c r="Z12" s="3" t="s">
        <v>90</v>
      </c>
      <c r="AA12" s="7" t="s">
        <v>136</v>
      </c>
      <c r="AB12" s="3" t="s">
        <v>2582</v>
      </c>
      <c r="AC12" s="3" t="s">
        <v>3298</v>
      </c>
      <c r="AD12" s="3" t="s">
        <v>21</v>
      </c>
      <c r="AE12" s="6"/>
      <c r="AF12" s="3" t="s">
        <v>21</v>
      </c>
      <c r="AG12" s="3"/>
      <c r="AH12" s="3" t="s">
        <v>27</v>
      </c>
      <c r="AI12" s="3" t="s">
        <v>28</v>
      </c>
      <c r="AJ12" s="62" t="s">
        <v>3301</v>
      </c>
      <c r="AK12" s="54" t="s">
        <v>3289</v>
      </c>
      <c r="AL12" s="54" t="s">
        <v>3292</v>
      </c>
      <c r="AM12" s="54" t="s">
        <v>4494</v>
      </c>
      <c r="AN12" s="86" t="s">
        <v>4495</v>
      </c>
      <c r="AO12" s="86" t="s">
        <v>3994</v>
      </c>
      <c r="AP12" s="54" t="s">
        <v>4496</v>
      </c>
      <c r="AQ12" s="54" t="s">
        <v>4497</v>
      </c>
      <c r="AR12" s="54" t="s">
        <v>4498</v>
      </c>
      <c r="AS12" s="55"/>
      <c r="AT12" s="55"/>
      <c r="AU12" s="55"/>
      <c r="AV12" s="55"/>
      <c r="AW12" s="55"/>
      <c r="AX12" s="55" t="s">
        <v>2546</v>
      </c>
      <c r="AY12" s="99" t="s">
        <v>4502</v>
      </c>
      <c r="AZ12" s="88" t="s">
        <v>3294</v>
      </c>
      <c r="BA12" s="55"/>
      <c r="BB12" s="55"/>
      <c r="BC12" s="54" t="s">
        <v>4499</v>
      </c>
      <c r="BD12" s="54" t="s">
        <v>3301</v>
      </c>
      <c r="BE12" s="54" t="s">
        <v>4500</v>
      </c>
      <c r="BF12" s="86" t="s">
        <v>4501</v>
      </c>
      <c r="BG12" s="54" t="s">
        <v>3301</v>
      </c>
      <c r="BH12" s="55" t="s">
        <v>101</v>
      </c>
      <c r="BI12" s="54" t="s">
        <v>3644</v>
      </c>
      <c r="BJ12" s="55" t="s">
        <v>3656</v>
      </c>
      <c r="BK12" s="55" t="s">
        <v>21</v>
      </c>
      <c r="BL12" s="55"/>
      <c r="BM12" s="55"/>
      <c r="BN12" s="55" t="s">
        <v>21</v>
      </c>
      <c r="BO12" s="55"/>
      <c r="BP12" s="55"/>
      <c r="BQ12" s="90" t="s">
        <v>3466</v>
      </c>
      <c r="BR12" s="200" t="s">
        <v>3389</v>
      </c>
    </row>
    <row r="13" spans="1:70" s="91" customFormat="1" ht="94.5" x14ac:dyDescent="0.25">
      <c r="A13" s="60" t="s">
        <v>956</v>
      </c>
      <c r="B13" s="87" t="s">
        <v>471</v>
      </c>
      <c r="C13" s="10" t="s">
        <v>984</v>
      </c>
      <c r="D13" s="10"/>
      <c r="E13" s="10" t="s">
        <v>984</v>
      </c>
      <c r="F13" s="3" t="s">
        <v>52</v>
      </c>
      <c r="G13" s="3" t="s">
        <v>1027</v>
      </c>
      <c r="H13" s="55" t="s">
        <v>472</v>
      </c>
      <c r="I13" s="3" t="s">
        <v>991</v>
      </c>
      <c r="J13" s="55" t="s">
        <v>991</v>
      </c>
      <c r="K13" s="4" t="s">
        <v>1909</v>
      </c>
      <c r="L13" s="12" t="s">
        <v>1910</v>
      </c>
      <c r="M13" s="4" t="s">
        <v>1170</v>
      </c>
      <c r="N13" s="4" t="s">
        <v>2780</v>
      </c>
      <c r="O13" s="10" t="s">
        <v>2782</v>
      </c>
      <c r="P13" s="10" t="s">
        <v>2861</v>
      </c>
      <c r="Q13" s="4" t="s">
        <v>1911</v>
      </c>
      <c r="R13" s="6"/>
      <c r="S13" s="9" t="s">
        <v>1912</v>
      </c>
      <c r="T13" s="19" t="s">
        <v>1913</v>
      </c>
      <c r="U13" s="10" t="s">
        <v>3097</v>
      </c>
      <c r="V13" s="6"/>
      <c r="W13" s="7" t="s">
        <v>41</v>
      </c>
      <c r="X13" s="3" t="s">
        <v>33</v>
      </c>
      <c r="Y13" s="7" t="s">
        <v>473</v>
      </c>
      <c r="Z13" s="3" t="s">
        <v>24</v>
      </c>
      <c r="AA13" s="7" t="s">
        <v>41</v>
      </c>
      <c r="AB13" s="3" t="s">
        <v>2582</v>
      </c>
      <c r="AC13" s="3" t="s">
        <v>3298</v>
      </c>
      <c r="AD13" s="3" t="s">
        <v>21</v>
      </c>
      <c r="AE13" s="6"/>
      <c r="AF13" s="3" t="s">
        <v>21</v>
      </c>
      <c r="AG13" s="3"/>
      <c r="AH13" s="3" t="s">
        <v>27</v>
      </c>
      <c r="AI13" s="3" t="s">
        <v>28</v>
      </c>
      <c r="AJ13" s="62" t="s">
        <v>4946</v>
      </c>
      <c r="AK13" s="54" t="s">
        <v>2768</v>
      </c>
      <c r="AL13" s="54" t="s">
        <v>4666</v>
      </c>
      <c r="AM13" s="54" t="s">
        <v>4663</v>
      </c>
      <c r="AN13" s="86" t="s">
        <v>4664</v>
      </c>
      <c r="AO13" s="86" t="s">
        <v>4665</v>
      </c>
      <c r="AP13" s="55" t="s">
        <v>4064</v>
      </c>
      <c r="AQ13" s="54" t="s">
        <v>3380</v>
      </c>
      <c r="AR13" s="55" t="s">
        <v>4667</v>
      </c>
      <c r="AS13" s="55"/>
      <c r="AT13" s="55"/>
      <c r="AU13" s="55"/>
      <c r="AV13" s="55"/>
      <c r="AW13" s="55"/>
      <c r="AX13" s="113" t="s">
        <v>4668</v>
      </c>
      <c r="AY13" s="115" t="s">
        <v>4669</v>
      </c>
      <c r="AZ13" s="92" t="s">
        <v>4670</v>
      </c>
      <c r="BA13" s="55" t="s">
        <v>1133</v>
      </c>
      <c r="BB13" s="55"/>
      <c r="BC13" s="54" t="s">
        <v>4671</v>
      </c>
      <c r="BD13" s="55" t="s">
        <v>3302</v>
      </c>
      <c r="BE13" s="54" t="s">
        <v>4672</v>
      </c>
      <c r="BF13" s="86" t="s">
        <v>4673</v>
      </c>
      <c r="BG13" s="66" t="s">
        <v>4946</v>
      </c>
      <c r="BH13" s="55" t="s">
        <v>101</v>
      </c>
      <c r="BI13" s="54" t="s">
        <v>3644</v>
      </c>
      <c r="BJ13" s="55" t="s">
        <v>3656</v>
      </c>
      <c r="BK13" s="55" t="s">
        <v>21</v>
      </c>
      <c r="BL13" s="55"/>
      <c r="BM13" s="55"/>
      <c r="BN13" s="55" t="s">
        <v>21</v>
      </c>
      <c r="BO13" s="55"/>
      <c r="BP13" s="55"/>
      <c r="BQ13" s="90" t="s">
        <v>4674</v>
      </c>
      <c r="BR13" s="200" t="s">
        <v>3389</v>
      </c>
    </row>
    <row r="14" spans="1:70" s="91" customFormat="1" ht="145.9" customHeight="1" x14ac:dyDescent="0.25">
      <c r="A14" s="60" t="s">
        <v>957</v>
      </c>
      <c r="B14" s="87" t="s">
        <v>417</v>
      </c>
      <c r="C14" s="10" t="s">
        <v>984</v>
      </c>
      <c r="D14" s="10"/>
      <c r="E14" s="10" t="s">
        <v>984</v>
      </c>
      <c r="F14" s="3" t="s">
        <v>52</v>
      </c>
      <c r="G14" s="3" t="s">
        <v>1072</v>
      </c>
      <c r="H14" s="55" t="s">
        <v>418</v>
      </c>
      <c r="I14" s="3" t="s">
        <v>991</v>
      </c>
      <c r="J14" s="55" t="s">
        <v>991</v>
      </c>
      <c r="K14" s="4" t="s">
        <v>2370</v>
      </c>
      <c r="L14" s="12" t="s">
        <v>2633</v>
      </c>
      <c r="M14" s="4" t="s">
        <v>1169</v>
      </c>
      <c r="N14" s="4" t="s">
        <v>2780</v>
      </c>
      <c r="O14" s="10" t="s">
        <v>2621</v>
      </c>
      <c r="P14" s="10" t="s">
        <v>2867</v>
      </c>
      <c r="Q14" s="4" t="s">
        <v>2371</v>
      </c>
      <c r="R14" s="6"/>
      <c r="S14" s="4" t="s">
        <v>2372</v>
      </c>
      <c r="T14" s="19" t="s">
        <v>2373</v>
      </c>
      <c r="U14" s="10" t="s">
        <v>3104</v>
      </c>
      <c r="V14" s="6"/>
      <c r="W14" s="7" t="s">
        <v>219</v>
      </c>
      <c r="X14" s="3" t="s">
        <v>33</v>
      </c>
      <c r="Y14" s="7" t="s">
        <v>196</v>
      </c>
      <c r="Z14" s="3" t="s">
        <v>24</v>
      </c>
      <c r="AA14" s="7" t="s">
        <v>219</v>
      </c>
      <c r="AB14" s="3" t="s">
        <v>2582</v>
      </c>
      <c r="AC14" s="3" t="s">
        <v>3298</v>
      </c>
      <c r="AD14" s="3" t="s">
        <v>21</v>
      </c>
      <c r="AE14" s="6"/>
      <c r="AF14" s="3" t="s">
        <v>21</v>
      </c>
      <c r="AG14" s="3"/>
      <c r="AH14" s="3" t="s">
        <v>27</v>
      </c>
      <c r="AI14" s="3" t="s">
        <v>28</v>
      </c>
      <c r="AJ14" s="62" t="s">
        <v>4946</v>
      </c>
      <c r="AK14" s="55" t="s">
        <v>68</v>
      </c>
      <c r="AL14" s="55" t="s">
        <v>383</v>
      </c>
      <c r="AM14" s="54" t="s">
        <v>3974</v>
      </c>
      <c r="AN14" s="54" t="s">
        <v>4569</v>
      </c>
      <c r="AO14" s="88" t="s">
        <v>3389</v>
      </c>
      <c r="AP14" s="55" t="s">
        <v>4064</v>
      </c>
      <c r="AQ14" s="54" t="s">
        <v>4569</v>
      </c>
      <c r="AR14" s="54" t="s">
        <v>3974</v>
      </c>
      <c r="AS14" s="55"/>
      <c r="AT14" s="55"/>
      <c r="AU14" s="55"/>
      <c r="AV14" s="55"/>
      <c r="AW14" s="55"/>
      <c r="AX14" s="55" t="s">
        <v>1133</v>
      </c>
      <c r="AY14" s="99" t="s">
        <v>4816</v>
      </c>
      <c r="AZ14" s="93" t="s">
        <v>3816</v>
      </c>
      <c r="BA14" s="55"/>
      <c r="BB14" s="55"/>
      <c r="BC14" s="54" t="s">
        <v>4570</v>
      </c>
      <c r="BD14" s="55" t="s">
        <v>3302</v>
      </c>
      <c r="BE14" s="54" t="s">
        <v>4571</v>
      </c>
      <c r="BF14" s="86" t="s">
        <v>4572</v>
      </c>
      <c r="BG14" s="66" t="s">
        <v>4946</v>
      </c>
      <c r="BH14" s="55" t="s">
        <v>101</v>
      </c>
      <c r="BI14" s="54" t="s">
        <v>3644</v>
      </c>
      <c r="BJ14" s="55" t="s">
        <v>3656</v>
      </c>
      <c r="BK14" s="55" t="s">
        <v>21</v>
      </c>
      <c r="BL14" s="55"/>
      <c r="BM14" s="55"/>
      <c r="BN14" s="55" t="s">
        <v>21</v>
      </c>
      <c r="BO14" s="55"/>
      <c r="BP14" s="55"/>
      <c r="BQ14" s="87"/>
      <c r="BR14" s="200" t="s">
        <v>3389</v>
      </c>
    </row>
    <row r="15" spans="1:70" s="91" customFormat="1" ht="126" x14ac:dyDescent="0.25">
      <c r="A15" s="60" t="s">
        <v>958</v>
      </c>
      <c r="B15" s="87" t="s">
        <v>458</v>
      </c>
      <c r="C15" s="10" t="s">
        <v>984</v>
      </c>
      <c r="D15" s="10"/>
      <c r="E15" s="10" t="s">
        <v>984</v>
      </c>
      <c r="F15" s="3" t="s">
        <v>52</v>
      </c>
      <c r="G15" s="3" t="s">
        <v>1029</v>
      </c>
      <c r="H15" s="55" t="s">
        <v>459</v>
      </c>
      <c r="I15" s="3" t="s">
        <v>991</v>
      </c>
      <c r="J15" s="55" t="s">
        <v>991</v>
      </c>
      <c r="K15" s="9" t="s">
        <v>2634</v>
      </c>
      <c r="L15" s="5" t="s">
        <v>2426</v>
      </c>
      <c r="M15" s="4" t="s">
        <v>1169</v>
      </c>
      <c r="N15" s="4" t="s">
        <v>2780</v>
      </c>
      <c r="O15" s="10" t="s">
        <v>2621</v>
      </c>
      <c r="P15" s="10" t="s">
        <v>2868</v>
      </c>
      <c r="Q15" s="4" t="s">
        <v>2427</v>
      </c>
      <c r="R15" s="6"/>
      <c r="S15" s="4" t="s">
        <v>2428</v>
      </c>
      <c r="T15" s="4" t="s">
        <v>2429</v>
      </c>
      <c r="U15" s="10" t="s">
        <v>3105</v>
      </c>
      <c r="V15" s="6"/>
      <c r="W15" s="7" t="s">
        <v>41</v>
      </c>
      <c r="X15" s="3" t="s">
        <v>33</v>
      </c>
      <c r="Y15" s="7" t="s">
        <v>41</v>
      </c>
      <c r="Z15" s="3" t="s">
        <v>24</v>
      </c>
      <c r="AA15" s="7" t="s">
        <v>41</v>
      </c>
      <c r="AB15" s="3" t="s">
        <v>2582</v>
      </c>
      <c r="AC15" s="3" t="s">
        <v>3298</v>
      </c>
      <c r="AD15" s="3" t="s">
        <v>21</v>
      </c>
      <c r="AE15" s="6"/>
      <c r="AF15" s="3" t="s">
        <v>21</v>
      </c>
      <c r="AG15" s="3"/>
      <c r="AH15" s="3" t="s">
        <v>27</v>
      </c>
      <c r="AI15" s="3" t="s">
        <v>28</v>
      </c>
      <c r="AJ15" s="62" t="s">
        <v>3301</v>
      </c>
      <c r="AK15" s="54" t="s">
        <v>3977</v>
      </c>
      <c r="AL15" s="54" t="s">
        <v>4638</v>
      </c>
      <c r="AM15" s="54" t="s">
        <v>4639</v>
      </c>
      <c r="AN15" s="86" t="s">
        <v>4640</v>
      </c>
      <c r="AO15" s="86" t="s">
        <v>4641</v>
      </c>
      <c r="AP15" s="88" t="s">
        <v>1014</v>
      </c>
      <c r="AQ15" s="86" t="s">
        <v>4803</v>
      </c>
      <c r="AR15" s="88" t="s">
        <v>3485</v>
      </c>
      <c r="AS15" s="55"/>
      <c r="AT15" s="55"/>
      <c r="AU15" s="55"/>
      <c r="AV15" s="55"/>
      <c r="AW15" s="55"/>
      <c r="AX15" s="94" t="s">
        <v>2520</v>
      </c>
      <c r="AY15" s="104">
        <v>40876</v>
      </c>
      <c r="AZ15" s="93"/>
      <c r="BA15" s="55"/>
      <c r="BB15" s="55"/>
      <c r="BC15" s="54" t="s">
        <v>4642</v>
      </c>
      <c r="BD15" s="55" t="s">
        <v>3301</v>
      </c>
      <c r="BE15" s="54" t="s">
        <v>4643</v>
      </c>
      <c r="BF15" s="86" t="s">
        <v>4644</v>
      </c>
      <c r="BG15" s="54" t="s">
        <v>3301</v>
      </c>
      <c r="BH15" s="55" t="s">
        <v>101</v>
      </c>
      <c r="BI15" s="54" t="s">
        <v>3644</v>
      </c>
      <c r="BJ15" s="55" t="s">
        <v>3656</v>
      </c>
      <c r="BK15" s="55" t="s">
        <v>21</v>
      </c>
      <c r="BL15" s="55"/>
      <c r="BM15" s="55"/>
      <c r="BN15" s="55" t="s">
        <v>21</v>
      </c>
      <c r="BO15" s="55"/>
      <c r="BP15" s="55"/>
      <c r="BQ15" s="87"/>
      <c r="BR15" s="200" t="s">
        <v>3389</v>
      </c>
    </row>
    <row r="16" spans="1:70" s="91" customFormat="1" ht="78.75" x14ac:dyDescent="0.25">
      <c r="A16" s="60" t="s">
        <v>959</v>
      </c>
      <c r="B16" s="87" t="s">
        <v>179</v>
      </c>
      <c r="C16" s="88" t="s">
        <v>984</v>
      </c>
      <c r="D16" s="88"/>
      <c r="E16" s="88" t="s">
        <v>984</v>
      </c>
      <c r="F16" s="55" t="s">
        <v>19</v>
      </c>
      <c r="G16" s="55" t="s">
        <v>2790</v>
      </c>
      <c r="H16" s="55" t="s">
        <v>180</v>
      </c>
      <c r="I16" s="88" t="s">
        <v>991</v>
      </c>
      <c r="J16" s="88" t="s">
        <v>991</v>
      </c>
      <c r="K16" s="100" t="s">
        <v>1783</v>
      </c>
      <c r="L16" s="117" t="s">
        <v>1784</v>
      </c>
      <c r="M16" s="100" t="s">
        <v>1170</v>
      </c>
      <c r="N16" s="100" t="s">
        <v>2780</v>
      </c>
      <c r="O16" s="88" t="s">
        <v>2621</v>
      </c>
      <c r="P16" s="88" t="s">
        <v>2790</v>
      </c>
      <c r="Q16" s="100" t="s">
        <v>1785</v>
      </c>
      <c r="R16" s="98"/>
      <c r="S16" s="100" t="s">
        <v>1786</v>
      </c>
      <c r="T16" s="97" t="s">
        <v>1787</v>
      </c>
      <c r="U16" s="88" t="s">
        <v>2982</v>
      </c>
      <c r="V16" s="98"/>
      <c r="W16" s="43" t="s">
        <v>181</v>
      </c>
      <c r="X16" s="55" t="s">
        <v>33</v>
      </c>
      <c r="Y16" s="43" t="s">
        <v>114</v>
      </c>
      <c r="Z16" s="55" t="s">
        <v>90</v>
      </c>
      <c r="AA16" s="43" t="s">
        <v>41</v>
      </c>
      <c r="AB16" s="55" t="s">
        <v>4943</v>
      </c>
      <c r="AC16" s="3" t="s">
        <v>67</v>
      </c>
      <c r="AD16" s="116" t="s">
        <v>5120</v>
      </c>
      <c r="AE16" s="98"/>
      <c r="AF16" s="55" t="s">
        <v>21</v>
      </c>
      <c r="AG16" s="55"/>
      <c r="AH16" s="55" t="s">
        <v>27</v>
      </c>
      <c r="AI16" s="55" t="s">
        <v>28</v>
      </c>
      <c r="AJ16" s="62" t="s">
        <v>3301</v>
      </c>
      <c r="AK16" s="54" t="s">
        <v>3289</v>
      </c>
      <c r="AL16" s="54" t="s">
        <v>4887</v>
      </c>
      <c r="AM16" s="55" t="s">
        <v>3495</v>
      </c>
      <c r="AN16" s="86" t="s">
        <v>4888</v>
      </c>
      <c r="AO16" s="88" t="s">
        <v>3389</v>
      </c>
      <c r="AP16" s="88" t="s">
        <v>4889</v>
      </c>
      <c r="AQ16" s="54" t="s">
        <v>4890</v>
      </c>
      <c r="AR16" s="88" t="s">
        <v>3495</v>
      </c>
      <c r="AS16" s="55"/>
      <c r="AT16" s="55"/>
      <c r="AU16" s="55"/>
      <c r="AV16" s="55"/>
      <c r="AW16" s="55"/>
      <c r="AX16" s="55" t="s">
        <v>2520</v>
      </c>
      <c r="AY16" s="86" t="s">
        <v>4891</v>
      </c>
      <c r="AZ16" s="88" t="s">
        <v>3294</v>
      </c>
      <c r="BA16" s="55" t="s">
        <v>2521</v>
      </c>
      <c r="BB16" s="55"/>
      <c r="BC16" s="54" t="s">
        <v>4892</v>
      </c>
      <c r="BD16" s="55" t="s">
        <v>48</v>
      </c>
      <c r="BE16" s="86" t="s">
        <v>4893</v>
      </c>
      <c r="BF16" s="86" t="s">
        <v>4894</v>
      </c>
      <c r="BG16" s="55" t="s">
        <v>48</v>
      </c>
      <c r="BH16" s="55" t="s">
        <v>45</v>
      </c>
      <c r="BI16" s="54" t="s">
        <v>3848</v>
      </c>
      <c r="BJ16" s="88" t="s">
        <v>3620</v>
      </c>
      <c r="BK16" s="55" t="s">
        <v>21</v>
      </c>
      <c r="BL16" s="55"/>
      <c r="BM16" s="55"/>
      <c r="BN16" s="55" t="s">
        <v>4686</v>
      </c>
      <c r="BO16" s="54" t="s">
        <v>4687</v>
      </c>
      <c r="BP16" s="55" t="s">
        <v>3620</v>
      </c>
      <c r="BQ16" s="90" t="s">
        <v>4895</v>
      </c>
      <c r="BR16" s="200" t="s">
        <v>3389</v>
      </c>
    </row>
    <row r="17" spans="1:70" s="91" customFormat="1" ht="78.75" x14ac:dyDescent="0.25">
      <c r="A17" s="60" t="s">
        <v>960</v>
      </c>
      <c r="B17" s="87" t="s">
        <v>251</v>
      </c>
      <c r="C17" s="10" t="s">
        <v>984</v>
      </c>
      <c r="D17" s="10"/>
      <c r="E17" s="10" t="s">
        <v>984</v>
      </c>
      <c r="F17" s="3" t="s">
        <v>52</v>
      </c>
      <c r="G17" s="3" t="s">
        <v>1031</v>
      </c>
      <c r="H17" s="55" t="s">
        <v>252</v>
      </c>
      <c r="I17" s="3" t="s">
        <v>991</v>
      </c>
      <c r="J17" s="55" t="s">
        <v>991</v>
      </c>
      <c r="K17" s="9" t="s">
        <v>1138</v>
      </c>
      <c r="L17" s="12" t="s">
        <v>2113</v>
      </c>
      <c r="M17" s="4" t="s">
        <v>1318</v>
      </c>
      <c r="N17" s="4" t="s">
        <v>2780</v>
      </c>
      <c r="O17" s="10" t="s">
        <v>2621</v>
      </c>
      <c r="P17" s="10" t="s">
        <v>2844</v>
      </c>
      <c r="Q17" s="4" t="s">
        <v>1139</v>
      </c>
      <c r="R17" s="6"/>
      <c r="S17" s="4" t="s">
        <v>2114</v>
      </c>
      <c r="T17" s="4" t="s">
        <v>2115</v>
      </c>
      <c r="U17" s="10" t="s">
        <v>3077</v>
      </c>
      <c r="V17" s="6"/>
      <c r="W17" s="7" t="s">
        <v>41</v>
      </c>
      <c r="X17" s="3" t="s">
        <v>33</v>
      </c>
      <c r="Y17" s="7" t="s">
        <v>41</v>
      </c>
      <c r="Z17" s="3" t="s">
        <v>24</v>
      </c>
      <c r="AA17" s="7" t="s">
        <v>41</v>
      </c>
      <c r="AB17" s="62" t="s">
        <v>4940</v>
      </c>
      <c r="AC17" s="3" t="s">
        <v>152</v>
      </c>
      <c r="AD17" s="11" t="s">
        <v>2451</v>
      </c>
      <c r="AE17" s="6"/>
      <c r="AF17" s="7" t="s">
        <v>253</v>
      </c>
      <c r="AG17" s="7" t="s">
        <v>984</v>
      </c>
      <c r="AH17" s="3" t="s">
        <v>27</v>
      </c>
      <c r="AI17" s="3" t="s">
        <v>28</v>
      </c>
      <c r="AJ17" s="62" t="s">
        <v>3301</v>
      </c>
      <c r="AK17" s="54" t="s">
        <v>3289</v>
      </c>
      <c r="AL17" s="54" t="s">
        <v>4586</v>
      </c>
      <c r="AM17" s="54" t="s">
        <v>4587</v>
      </c>
      <c r="AN17" s="86" t="s">
        <v>4588</v>
      </c>
      <c r="AO17" s="86" t="s">
        <v>3994</v>
      </c>
      <c r="AP17" s="54" t="s">
        <v>1014</v>
      </c>
      <c r="AQ17" s="54" t="s">
        <v>4371</v>
      </c>
      <c r="AR17" s="54" t="s">
        <v>3485</v>
      </c>
      <c r="AS17" s="55"/>
      <c r="AT17" s="55"/>
      <c r="AU17" s="55"/>
      <c r="AV17" s="55"/>
      <c r="AW17" s="55"/>
      <c r="AX17" s="55" t="s">
        <v>2520</v>
      </c>
      <c r="AY17" s="86" t="s">
        <v>3328</v>
      </c>
      <c r="AZ17" s="88" t="s">
        <v>3294</v>
      </c>
      <c r="BA17" s="55" t="s">
        <v>2521</v>
      </c>
      <c r="BB17" s="55"/>
      <c r="BC17" s="54" t="s">
        <v>3532</v>
      </c>
      <c r="BD17" s="55" t="s">
        <v>32</v>
      </c>
      <c r="BE17" s="86" t="s">
        <v>4589</v>
      </c>
      <c r="BF17" s="86" t="s">
        <v>4590</v>
      </c>
      <c r="BG17" s="55" t="s">
        <v>32</v>
      </c>
      <c r="BH17" s="55" t="s">
        <v>45</v>
      </c>
      <c r="BI17" s="54" t="s">
        <v>3619</v>
      </c>
      <c r="BJ17" s="55" t="s">
        <v>3620</v>
      </c>
      <c r="BK17" s="55" t="s">
        <v>21</v>
      </c>
      <c r="BL17" s="55"/>
      <c r="BM17" s="55"/>
      <c r="BN17" s="55" t="s">
        <v>21</v>
      </c>
      <c r="BO17" s="55"/>
      <c r="BP17" s="55"/>
      <c r="BQ17" s="90" t="s">
        <v>4591</v>
      </c>
      <c r="BR17" s="200" t="s">
        <v>3389</v>
      </c>
    </row>
    <row r="18" spans="1:70" s="91" customFormat="1" ht="63" x14ac:dyDescent="0.25">
      <c r="A18" s="60" t="s">
        <v>961</v>
      </c>
      <c r="B18" s="87" t="s">
        <v>240</v>
      </c>
      <c r="C18" s="10" t="s">
        <v>984</v>
      </c>
      <c r="D18" s="10"/>
      <c r="E18" s="10" t="s">
        <v>984</v>
      </c>
      <c r="F18" s="3" t="s">
        <v>52</v>
      </c>
      <c r="G18" s="3" t="s">
        <v>1031</v>
      </c>
      <c r="H18" s="55" t="s">
        <v>241</v>
      </c>
      <c r="I18" s="3" t="s">
        <v>991</v>
      </c>
      <c r="J18" s="55" t="s">
        <v>991</v>
      </c>
      <c r="K18" s="9" t="s">
        <v>1838</v>
      </c>
      <c r="L18" s="12" t="s">
        <v>1839</v>
      </c>
      <c r="M18" s="4" t="s">
        <v>1318</v>
      </c>
      <c r="N18" s="4" t="s">
        <v>2780</v>
      </c>
      <c r="O18" s="10" t="s">
        <v>2621</v>
      </c>
      <c r="P18" s="10" t="s">
        <v>2845</v>
      </c>
      <c r="Q18" s="4" t="s">
        <v>1840</v>
      </c>
      <c r="R18" s="6"/>
      <c r="S18" s="4" t="s">
        <v>1841</v>
      </c>
      <c r="T18" s="19" t="s">
        <v>1842</v>
      </c>
      <c r="U18" s="10" t="s">
        <v>3078</v>
      </c>
      <c r="V18" s="6"/>
      <c r="W18" s="7" t="s">
        <v>242</v>
      </c>
      <c r="X18" s="3" t="s">
        <v>33</v>
      </c>
      <c r="Y18" s="7" t="s">
        <v>243</v>
      </c>
      <c r="Z18" s="3" t="s">
        <v>24</v>
      </c>
      <c r="AA18" s="7" t="s">
        <v>242</v>
      </c>
      <c r="AB18" s="62" t="s">
        <v>4936</v>
      </c>
      <c r="AC18" s="3" t="s">
        <v>233</v>
      </c>
      <c r="AD18" s="7" t="s">
        <v>91</v>
      </c>
      <c r="AE18" s="6"/>
      <c r="AF18" s="7" t="s">
        <v>244</v>
      </c>
      <c r="AG18" s="7" t="s">
        <v>984</v>
      </c>
      <c r="AH18" s="3" t="s">
        <v>27</v>
      </c>
      <c r="AI18" s="3" t="s">
        <v>28</v>
      </c>
      <c r="AJ18" s="62" t="s">
        <v>3301</v>
      </c>
      <c r="AK18" s="54" t="s">
        <v>3289</v>
      </c>
      <c r="AL18" s="54" t="s">
        <v>4525</v>
      </c>
      <c r="AM18" s="54" t="s">
        <v>4526</v>
      </c>
      <c r="AN18" s="86" t="s">
        <v>4527</v>
      </c>
      <c r="AO18" s="86" t="s">
        <v>3994</v>
      </c>
      <c r="AP18" s="54" t="s">
        <v>1014</v>
      </c>
      <c r="AQ18" s="54" t="s">
        <v>4371</v>
      </c>
      <c r="AR18" s="54" t="s">
        <v>3485</v>
      </c>
      <c r="AS18" s="55"/>
      <c r="AT18" s="55"/>
      <c r="AU18" s="55"/>
      <c r="AV18" s="55"/>
      <c r="AW18" s="55"/>
      <c r="AX18" s="55" t="s">
        <v>2520</v>
      </c>
      <c r="AY18" s="86" t="s">
        <v>3328</v>
      </c>
      <c r="AZ18" s="88" t="s">
        <v>3294</v>
      </c>
      <c r="BA18" s="55" t="s">
        <v>2521</v>
      </c>
      <c r="BB18" s="55"/>
      <c r="BC18" s="55" t="s">
        <v>2593</v>
      </c>
      <c r="BD18" s="55" t="s">
        <v>32</v>
      </c>
      <c r="BE18" s="99">
        <v>41745</v>
      </c>
      <c r="BF18" s="88" t="s">
        <v>3528</v>
      </c>
      <c r="BG18" s="55" t="s">
        <v>32</v>
      </c>
      <c r="BH18" s="55" t="s">
        <v>45</v>
      </c>
      <c r="BI18" s="54" t="s">
        <v>3619</v>
      </c>
      <c r="BJ18" s="55" t="s">
        <v>3620</v>
      </c>
      <c r="BK18" s="55" t="s">
        <v>21</v>
      </c>
      <c r="BL18" s="55"/>
      <c r="BM18" s="55"/>
      <c r="BN18" s="55" t="s">
        <v>21</v>
      </c>
      <c r="BO18" s="55"/>
      <c r="BP18" s="55"/>
      <c r="BQ18" s="90" t="s">
        <v>4528</v>
      </c>
      <c r="BR18" s="200" t="s">
        <v>3389</v>
      </c>
    </row>
    <row r="19" spans="1:70" s="91" customFormat="1" ht="63" x14ac:dyDescent="0.25">
      <c r="A19" s="60" t="s">
        <v>962</v>
      </c>
      <c r="B19" s="87" t="s">
        <v>276</v>
      </c>
      <c r="C19" s="10" t="s">
        <v>984</v>
      </c>
      <c r="D19" s="10"/>
      <c r="E19" s="10" t="s">
        <v>984</v>
      </c>
      <c r="F19" s="3" t="s">
        <v>19</v>
      </c>
      <c r="G19" s="3" t="s">
        <v>1072</v>
      </c>
      <c r="H19" s="55" t="s">
        <v>277</v>
      </c>
      <c r="I19" s="3" t="s">
        <v>991</v>
      </c>
      <c r="J19" s="55" t="s">
        <v>991</v>
      </c>
      <c r="K19" s="9" t="s">
        <v>2628</v>
      </c>
      <c r="L19" s="12" t="s">
        <v>2629</v>
      </c>
      <c r="M19" s="4" t="s">
        <v>1318</v>
      </c>
      <c r="N19" s="4" t="s">
        <v>2780</v>
      </c>
      <c r="O19" s="10" t="s">
        <v>2621</v>
      </c>
      <c r="P19" s="10" t="s">
        <v>2846</v>
      </c>
      <c r="Q19" s="4" t="s">
        <v>1500</v>
      </c>
      <c r="R19" s="6"/>
      <c r="S19" s="4" t="s">
        <v>1501</v>
      </c>
      <c r="T19" s="19" t="s">
        <v>1502</v>
      </c>
      <c r="U19" s="10" t="s">
        <v>3079</v>
      </c>
      <c r="V19" s="6"/>
      <c r="W19" s="7" t="s">
        <v>109</v>
      </c>
      <c r="X19" s="3" t="s">
        <v>33</v>
      </c>
      <c r="Y19" s="7" t="s">
        <v>109</v>
      </c>
      <c r="Z19" s="3" t="s">
        <v>90</v>
      </c>
      <c r="AA19" s="7" t="s">
        <v>278</v>
      </c>
      <c r="AB19" s="62" t="s">
        <v>4936</v>
      </c>
      <c r="AC19" s="3" t="s">
        <v>233</v>
      </c>
      <c r="AD19" s="7" t="s">
        <v>279</v>
      </c>
      <c r="AE19" s="6"/>
      <c r="AF19" s="3" t="s">
        <v>21</v>
      </c>
      <c r="AG19" s="3"/>
      <c r="AH19" s="3" t="s">
        <v>27</v>
      </c>
      <c r="AI19" s="3" t="s">
        <v>28</v>
      </c>
      <c r="AJ19" s="62" t="s">
        <v>3301</v>
      </c>
      <c r="AK19" s="54" t="s">
        <v>3289</v>
      </c>
      <c r="AL19" s="54" t="s">
        <v>4576</v>
      </c>
      <c r="AM19" s="54" t="s">
        <v>4627</v>
      </c>
      <c r="AN19" s="86" t="s">
        <v>4628</v>
      </c>
      <c r="AO19" s="88" t="s">
        <v>3389</v>
      </c>
      <c r="AP19" s="55" t="s">
        <v>2519</v>
      </c>
      <c r="AQ19" s="54" t="s">
        <v>4629</v>
      </c>
      <c r="AR19" s="55" t="s">
        <v>3485</v>
      </c>
      <c r="AS19" s="55"/>
      <c r="AT19" s="55"/>
      <c r="AU19" s="55"/>
      <c r="AV19" s="55"/>
      <c r="AW19" s="55"/>
      <c r="AX19" s="55" t="s">
        <v>1133</v>
      </c>
      <c r="AY19" s="86" t="s">
        <v>4630</v>
      </c>
      <c r="AZ19" s="88" t="s">
        <v>4631</v>
      </c>
      <c r="BA19" s="55" t="s">
        <v>1133</v>
      </c>
      <c r="BB19" s="55"/>
      <c r="BC19" s="55" t="s">
        <v>1011</v>
      </c>
      <c r="BD19" s="55" t="s">
        <v>983</v>
      </c>
      <c r="BE19" s="86" t="s">
        <v>4632</v>
      </c>
      <c r="BF19" s="88" t="s">
        <v>4633</v>
      </c>
      <c r="BG19" s="55" t="s">
        <v>1011</v>
      </c>
      <c r="BH19" s="55" t="s">
        <v>101</v>
      </c>
      <c r="BI19" s="54" t="s">
        <v>3644</v>
      </c>
      <c r="BJ19" s="55" t="s">
        <v>3656</v>
      </c>
      <c r="BK19" s="55" t="s">
        <v>21</v>
      </c>
      <c r="BL19" s="55"/>
      <c r="BM19" s="55"/>
      <c r="BN19" s="55" t="s">
        <v>21</v>
      </c>
      <c r="BO19" s="55"/>
      <c r="BP19" s="55"/>
      <c r="BQ19" s="90" t="s">
        <v>4634</v>
      </c>
      <c r="BR19" s="200" t="s">
        <v>3389</v>
      </c>
    </row>
    <row r="20" spans="1:70" s="91" customFormat="1" ht="78.75" x14ac:dyDescent="0.25">
      <c r="A20" s="60" t="s">
        <v>963</v>
      </c>
      <c r="B20" s="87" t="s">
        <v>539</v>
      </c>
      <c r="C20" s="10" t="s">
        <v>984</v>
      </c>
      <c r="D20" s="10"/>
      <c r="E20" s="10" t="s">
        <v>984</v>
      </c>
      <c r="F20" s="3" t="s">
        <v>52</v>
      </c>
      <c r="G20" s="3" t="s">
        <v>1071</v>
      </c>
      <c r="H20" s="55" t="s">
        <v>540</v>
      </c>
      <c r="I20" s="3" t="s">
        <v>991</v>
      </c>
      <c r="J20" s="55" t="s">
        <v>991</v>
      </c>
      <c r="K20" s="4" t="s">
        <v>2236</v>
      </c>
      <c r="L20" s="5" t="s">
        <v>2237</v>
      </c>
      <c r="M20" s="4" t="s">
        <v>1170</v>
      </c>
      <c r="N20" s="4" t="s">
        <v>2780</v>
      </c>
      <c r="O20" s="10" t="s">
        <v>2621</v>
      </c>
      <c r="P20" s="10" t="s">
        <v>2847</v>
      </c>
      <c r="Q20" s="4" t="s">
        <v>2238</v>
      </c>
      <c r="R20" s="6"/>
      <c r="S20" s="4" t="s">
        <v>2239</v>
      </c>
      <c r="T20" s="4" t="s">
        <v>21</v>
      </c>
      <c r="U20" s="10" t="s">
        <v>3080</v>
      </c>
      <c r="V20" s="6"/>
      <c r="W20" s="7" t="s">
        <v>125</v>
      </c>
      <c r="X20" s="3" t="s">
        <v>33</v>
      </c>
      <c r="Y20" s="7" t="s">
        <v>125</v>
      </c>
      <c r="Z20" s="3" t="s">
        <v>90</v>
      </c>
      <c r="AA20" s="7" t="s">
        <v>109</v>
      </c>
      <c r="AB20" s="3" t="s">
        <v>2582</v>
      </c>
      <c r="AC20" s="3" t="s">
        <v>3298</v>
      </c>
      <c r="AD20" s="3" t="s">
        <v>21</v>
      </c>
      <c r="AE20" s="6"/>
      <c r="AF20" s="3" t="s">
        <v>21</v>
      </c>
      <c r="AG20" s="3"/>
      <c r="AH20" s="3" t="s">
        <v>27</v>
      </c>
      <c r="AI20" s="3" t="s">
        <v>28</v>
      </c>
      <c r="AJ20" s="62" t="s">
        <v>3301</v>
      </c>
      <c r="AK20" s="54" t="s">
        <v>3289</v>
      </c>
      <c r="AL20" s="54" t="s">
        <v>4529</v>
      </c>
      <c r="AM20" s="54" t="s">
        <v>4530</v>
      </c>
      <c r="AN20" s="86" t="s">
        <v>4531</v>
      </c>
      <c r="AO20" s="88" t="s">
        <v>3389</v>
      </c>
      <c r="AP20" s="54" t="s">
        <v>4532</v>
      </c>
      <c r="AQ20" s="54" t="s">
        <v>4533</v>
      </c>
      <c r="AR20" s="54" t="s">
        <v>3896</v>
      </c>
      <c r="AS20" s="55"/>
      <c r="AT20" s="55"/>
      <c r="AU20" s="55"/>
      <c r="AV20" s="55"/>
      <c r="AW20" s="55"/>
      <c r="AX20" s="55" t="s">
        <v>1133</v>
      </c>
      <c r="AY20" s="86" t="s">
        <v>4534</v>
      </c>
      <c r="AZ20" s="88" t="s">
        <v>3294</v>
      </c>
      <c r="BA20" s="55" t="s">
        <v>1133</v>
      </c>
      <c r="BB20" s="55"/>
      <c r="BC20" s="54" t="s">
        <v>3887</v>
      </c>
      <c r="BD20" s="55" t="s">
        <v>3302</v>
      </c>
      <c r="BE20" s="86" t="s">
        <v>4535</v>
      </c>
      <c r="BF20" s="86" t="s">
        <v>4536</v>
      </c>
      <c r="BG20" s="66" t="s">
        <v>4946</v>
      </c>
      <c r="BH20" s="55" t="s">
        <v>101</v>
      </c>
      <c r="BI20" s="54" t="s">
        <v>3644</v>
      </c>
      <c r="BJ20" s="55" t="s">
        <v>3656</v>
      </c>
      <c r="BK20" s="55" t="s">
        <v>21</v>
      </c>
      <c r="BL20" s="55"/>
      <c r="BM20" s="55"/>
      <c r="BN20" s="55" t="s">
        <v>21</v>
      </c>
      <c r="BO20" s="55"/>
      <c r="BP20" s="55"/>
      <c r="BQ20" s="87"/>
      <c r="BR20" s="200" t="s">
        <v>3389</v>
      </c>
    </row>
    <row r="21" spans="1:70" s="91" customFormat="1" ht="78.75" x14ac:dyDescent="0.25">
      <c r="A21" s="60" t="s">
        <v>964</v>
      </c>
      <c r="B21" s="87" t="s">
        <v>445</v>
      </c>
      <c r="C21" s="10" t="s">
        <v>984</v>
      </c>
      <c r="D21" s="10"/>
      <c r="E21" s="10" t="s">
        <v>984</v>
      </c>
      <c r="F21" s="3" t="s">
        <v>52</v>
      </c>
      <c r="G21" s="3" t="s">
        <v>1056</v>
      </c>
      <c r="H21" s="55" t="s">
        <v>446</v>
      </c>
      <c r="I21" s="3" t="s">
        <v>991</v>
      </c>
      <c r="J21" s="55" t="s">
        <v>991</v>
      </c>
      <c r="K21" s="9" t="s">
        <v>1237</v>
      </c>
      <c r="L21" s="12" t="s">
        <v>2624</v>
      </c>
      <c r="M21" s="4" t="s">
        <v>1318</v>
      </c>
      <c r="N21" s="4" t="s">
        <v>2780</v>
      </c>
      <c r="O21" s="10" t="s">
        <v>2621</v>
      </c>
      <c r="P21" s="10" t="s">
        <v>2848</v>
      </c>
      <c r="Q21" s="4" t="s">
        <v>1238</v>
      </c>
      <c r="R21" s="6"/>
      <c r="S21" s="4" t="s">
        <v>1239</v>
      </c>
      <c r="T21" s="4" t="s">
        <v>1240</v>
      </c>
      <c r="U21" s="10" t="s">
        <v>3081</v>
      </c>
      <c r="V21" s="6"/>
      <c r="W21" s="7" t="s">
        <v>109</v>
      </c>
      <c r="X21" s="3" t="s">
        <v>33</v>
      </c>
      <c r="Y21" s="7" t="s">
        <v>109</v>
      </c>
      <c r="Z21" s="3" t="s">
        <v>90</v>
      </c>
      <c r="AA21" s="7" t="s">
        <v>109</v>
      </c>
      <c r="AB21" s="3" t="s">
        <v>2582</v>
      </c>
      <c r="AC21" s="3" t="s">
        <v>3298</v>
      </c>
      <c r="AD21" s="3" t="s">
        <v>21</v>
      </c>
      <c r="AE21" s="6"/>
      <c r="AF21" s="3" t="s">
        <v>21</v>
      </c>
      <c r="AG21" s="3"/>
      <c r="AH21" s="3" t="s">
        <v>27</v>
      </c>
      <c r="AI21" s="3" t="s">
        <v>28</v>
      </c>
      <c r="AJ21" s="62" t="s">
        <v>3301</v>
      </c>
      <c r="AK21" s="54" t="s">
        <v>3289</v>
      </c>
      <c r="AL21" s="54" t="s">
        <v>4489</v>
      </c>
      <c r="AM21" s="54" t="s">
        <v>3495</v>
      </c>
      <c r="AN21" s="86" t="s">
        <v>4490</v>
      </c>
      <c r="AO21" s="88" t="s">
        <v>3389</v>
      </c>
      <c r="AP21" s="55" t="s">
        <v>1014</v>
      </c>
      <c r="AQ21" s="54" t="s">
        <v>4803</v>
      </c>
      <c r="AR21" s="54" t="s">
        <v>3485</v>
      </c>
      <c r="AS21" s="55"/>
      <c r="AT21" s="55"/>
      <c r="AU21" s="55"/>
      <c r="AV21" s="55"/>
      <c r="AW21" s="55"/>
      <c r="AX21" s="55" t="s">
        <v>2520</v>
      </c>
      <c r="AY21" s="86" t="s">
        <v>3328</v>
      </c>
      <c r="AZ21" s="88" t="s">
        <v>3294</v>
      </c>
      <c r="BA21" s="55" t="s">
        <v>2521</v>
      </c>
      <c r="BB21" s="55"/>
      <c r="BC21" s="54" t="s">
        <v>4491</v>
      </c>
      <c r="BD21" s="55" t="s">
        <v>32</v>
      </c>
      <c r="BE21" s="86" t="s">
        <v>4492</v>
      </c>
      <c r="BF21" s="54" t="s">
        <v>3495</v>
      </c>
      <c r="BG21" s="89" t="s">
        <v>2471</v>
      </c>
      <c r="BH21" s="55" t="s">
        <v>101</v>
      </c>
      <c r="BI21" s="54" t="s">
        <v>3644</v>
      </c>
      <c r="BJ21" s="55" t="s">
        <v>3656</v>
      </c>
      <c r="BK21" s="55" t="s">
        <v>21</v>
      </c>
      <c r="BL21" s="55"/>
      <c r="BM21" s="55"/>
      <c r="BN21" s="55" t="s">
        <v>21</v>
      </c>
      <c r="BO21" s="55"/>
      <c r="BP21" s="55"/>
      <c r="BQ21" s="90" t="s">
        <v>4493</v>
      </c>
      <c r="BR21" s="200" t="s">
        <v>3389</v>
      </c>
    </row>
    <row r="22" spans="1:70" s="91" customFormat="1" ht="78.75" x14ac:dyDescent="0.25">
      <c r="A22" s="60" t="s">
        <v>965</v>
      </c>
      <c r="B22" s="87" t="s">
        <v>696</v>
      </c>
      <c r="C22" s="10" t="s">
        <v>984</v>
      </c>
      <c r="D22" s="10"/>
      <c r="E22" s="10" t="s">
        <v>984</v>
      </c>
      <c r="F22" s="3" t="s">
        <v>19</v>
      </c>
      <c r="G22" s="3" t="s">
        <v>2849</v>
      </c>
      <c r="H22" s="55" t="s">
        <v>697</v>
      </c>
      <c r="I22" s="3" t="s">
        <v>991</v>
      </c>
      <c r="J22" s="55" t="s">
        <v>991</v>
      </c>
      <c r="K22" s="4" t="s">
        <v>1137</v>
      </c>
      <c r="L22" s="12" t="s">
        <v>2627</v>
      </c>
      <c r="M22" s="4" t="s">
        <v>1170</v>
      </c>
      <c r="N22" s="4" t="s">
        <v>2780</v>
      </c>
      <c r="O22" s="10" t="s">
        <v>2621</v>
      </c>
      <c r="P22" s="10" t="s">
        <v>2849</v>
      </c>
      <c r="Q22" s="4" t="s">
        <v>1326</v>
      </c>
      <c r="R22" s="6"/>
      <c r="S22" s="4" t="s">
        <v>1327</v>
      </c>
      <c r="T22" s="19" t="s">
        <v>1328</v>
      </c>
      <c r="U22" s="10" t="s">
        <v>3082</v>
      </c>
      <c r="V22" s="6"/>
      <c r="W22" s="7" t="s">
        <v>203</v>
      </c>
      <c r="X22" s="3" t="s">
        <v>33</v>
      </c>
      <c r="Y22" s="7" t="s">
        <v>203</v>
      </c>
      <c r="Z22" s="3" t="s">
        <v>90</v>
      </c>
      <c r="AA22" s="7" t="s">
        <v>203</v>
      </c>
      <c r="AB22" s="3" t="s">
        <v>2582</v>
      </c>
      <c r="AC22" s="3" t="s">
        <v>3298</v>
      </c>
      <c r="AD22" s="3" t="s">
        <v>21</v>
      </c>
      <c r="AE22" s="6"/>
      <c r="AF22" s="3" t="s">
        <v>21</v>
      </c>
      <c r="AG22" s="3"/>
      <c r="AH22" s="3" t="s">
        <v>27</v>
      </c>
      <c r="AI22" s="3" t="s">
        <v>28</v>
      </c>
      <c r="AJ22" s="62" t="s">
        <v>3301</v>
      </c>
      <c r="AK22" s="54" t="s">
        <v>3289</v>
      </c>
      <c r="AL22" s="54" t="s">
        <v>4613</v>
      </c>
      <c r="AM22" s="54" t="s">
        <v>3988</v>
      </c>
      <c r="AN22" s="86" t="s">
        <v>4614</v>
      </c>
      <c r="AO22" s="88" t="s">
        <v>3389</v>
      </c>
      <c r="AP22" s="54" t="s">
        <v>4615</v>
      </c>
      <c r="AQ22" s="54" t="s">
        <v>4616</v>
      </c>
      <c r="AR22" s="54" t="s">
        <v>4617</v>
      </c>
      <c r="AS22" s="55"/>
      <c r="AT22" s="55"/>
      <c r="AU22" s="55"/>
      <c r="AV22" s="55"/>
      <c r="AW22" s="55"/>
      <c r="AX22" s="55" t="s">
        <v>68</v>
      </c>
      <c r="AY22" s="86" t="s">
        <v>4618</v>
      </c>
      <c r="AZ22" s="54" t="s">
        <v>3988</v>
      </c>
      <c r="BA22" s="55" t="s">
        <v>4946</v>
      </c>
      <c r="BB22" s="55"/>
      <c r="BC22" s="55" t="s">
        <v>32</v>
      </c>
      <c r="BD22" s="55" t="s">
        <v>32</v>
      </c>
      <c r="BE22" s="86" t="s">
        <v>4619</v>
      </c>
      <c r="BF22" s="88" t="s">
        <v>3491</v>
      </c>
      <c r="BG22" s="55" t="s">
        <v>32</v>
      </c>
      <c r="BH22" s="55" t="s">
        <v>101</v>
      </c>
      <c r="BI22" s="54" t="s">
        <v>4006</v>
      </c>
      <c r="BJ22" s="55" t="s">
        <v>3656</v>
      </c>
      <c r="BK22" s="55" t="s">
        <v>21</v>
      </c>
      <c r="BL22" s="55"/>
      <c r="BM22" s="55"/>
      <c r="BN22" s="55" t="s">
        <v>21</v>
      </c>
      <c r="BO22" s="55"/>
      <c r="BP22" s="55"/>
      <c r="BQ22" s="90" t="s">
        <v>4620</v>
      </c>
      <c r="BR22" s="200" t="s">
        <v>3389</v>
      </c>
    </row>
    <row r="23" spans="1:70" s="91" customFormat="1" ht="78.75" x14ac:dyDescent="0.25">
      <c r="A23" s="60" t="s">
        <v>966</v>
      </c>
      <c r="B23" s="87" t="s">
        <v>580</v>
      </c>
      <c r="C23" s="10" t="s">
        <v>984</v>
      </c>
      <c r="D23" s="10"/>
      <c r="E23" s="10" t="s">
        <v>984</v>
      </c>
      <c r="F23" s="3" t="s">
        <v>19</v>
      </c>
      <c r="G23" s="3" t="s">
        <v>1030</v>
      </c>
      <c r="H23" s="55" t="s">
        <v>581</v>
      </c>
      <c r="I23" s="3" t="s">
        <v>991</v>
      </c>
      <c r="J23" s="55" t="s">
        <v>991</v>
      </c>
      <c r="K23" s="9" t="s">
        <v>1142</v>
      </c>
      <c r="L23" s="12" t="s">
        <v>1344</v>
      </c>
      <c r="M23" s="4" t="s">
        <v>1318</v>
      </c>
      <c r="N23" s="4" t="s">
        <v>2780</v>
      </c>
      <c r="O23" s="10" t="s">
        <v>2621</v>
      </c>
      <c r="P23" s="10" t="s">
        <v>2850</v>
      </c>
      <c r="Q23" s="4" t="s">
        <v>1345</v>
      </c>
      <c r="R23" s="6"/>
      <c r="S23" s="4" t="s">
        <v>1346</v>
      </c>
      <c r="T23" s="4" t="s">
        <v>21</v>
      </c>
      <c r="U23" s="10" t="s">
        <v>3083</v>
      </c>
      <c r="V23" s="6"/>
      <c r="W23" s="7" t="s">
        <v>128</v>
      </c>
      <c r="X23" s="3" t="s">
        <v>33</v>
      </c>
      <c r="Y23" s="7" t="s">
        <v>128</v>
      </c>
      <c r="Z23" s="3" t="s">
        <v>90</v>
      </c>
      <c r="AA23" s="7" t="s">
        <v>128</v>
      </c>
      <c r="AB23" s="3" t="s">
        <v>2582</v>
      </c>
      <c r="AC23" s="3" t="s">
        <v>3298</v>
      </c>
      <c r="AD23" s="3" t="s">
        <v>21</v>
      </c>
      <c r="AE23" s="6"/>
      <c r="AF23" s="3" t="s">
        <v>21</v>
      </c>
      <c r="AG23" s="3" t="s">
        <v>984</v>
      </c>
      <c r="AH23" s="3" t="s">
        <v>27</v>
      </c>
      <c r="AI23" s="3" t="s">
        <v>28</v>
      </c>
      <c r="AJ23" s="62" t="s">
        <v>4946</v>
      </c>
      <c r="AK23" s="54" t="s">
        <v>2768</v>
      </c>
      <c r="AL23" s="54" t="s">
        <v>4621</v>
      </c>
      <c r="AM23" s="54" t="s">
        <v>4622</v>
      </c>
      <c r="AN23" s="86" t="s">
        <v>4623</v>
      </c>
      <c r="AO23" s="88" t="s">
        <v>3389</v>
      </c>
      <c r="AP23" s="55" t="s">
        <v>2519</v>
      </c>
      <c r="AQ23" s="54" t="s">
        <v>4803</v>
      </c>
      <c r="AR23" s="54" t="s">
        <v>3485</v>
      </c>
      <c r="AS23" s="55"/>
      <c r="AT23" s="55"/>
      <c r="AU23" s="55"/>
      <c r="AV23" s="55"/>
      <c r="AW23" s="55"/>
      <c r="AX23" s="55" t="s">
        <v>1133</v>
      </c>
      <c r="AY23" s="86" t="s">
        <v>4624</v>
      </c>
      <c r="AZ23" s="88" t="s">
        <v>3686</v>
      </c>
      <c r="BA23" s="55" t="s">
        <v>1133</v>
      </c>
      <c r="BB23" s="55"/>
      <c r="BC23" s="54" t="s">
        <v>3616</v>
      </c>
      <c r="BD23" s="55" t="s">
        <v>983</v>
      </c>
      <c r="BE23" s="86" t="s">
        <v>4625</v>
      </c>
      <c r="BF23" s="86" t="s">
        <v>4626</v>
      </c>
      <c r="BG23" s="89" t="s">
        <v>1011</v>
      </c>
      <c r="BH23" s="55" t="s">
        <v>45</v>
      </c>
      <c r="BI23" s="54" t="s">
        <v>3848</v>
      </c>
      <c r="BJ23" s="55" t="s">
        <v>3656</v>
      </c>
      <c r="BK23" s="55" t="s">
        <v>21</v>
      </c>
      <c r="BL23" s="55"/>
      <c r="BM23" s="55"/>
      <c r="BN23" s="55" t="s">
        <v>21</v>
      </c>
      <c r="BO23" s="55"/>
      <c r="BP23" s="55"/>
      <c r="BQ23" s="90" t="s">
        <v>4611</v>
      </c>
      <c r="BR23" s="200" t="s">
        <v>3389</v>
      </c>
    </row>
    <row r="24" spans="1:70" s="91" customFormat="1" ht="63" x14ac:dyDescent="0.25">
      <c r="A24" s="60" t="s">
        <v>967</v>
      </c>
      <c r="B24" s="87" t="s">
        <v>595</v>
      </c>
      <c r="C24" s="10" t="s">
        <v>984</v>
      </c>
      <c r="D24" s="10"/>
      <c r="E24" s="10" t="s">
        <v>984</v>
      </c>
      <c r="F24" s="3" t="s">
        <v>52</v>
      </c>
      <c r="G24" s="3" t="s">
        <v>1059</v>
      </c>
      <c r="H24" s="55" t="s">
        <v>596</v>
      </c>
      <c r="I24" s="3" t="s">
        <v>991</v>
      </c>
      <c r="J24" s="55" t="s">
        <v>991</v>
      </c>
      <c r="K24" s="4" t="s">
        <v>1141</v>
      </c>
      <c r="L24" s="12" t="s">
        <v>1361</v>
      </c>
      <c r="M24" s="4" t="s">
        <v>1170</v>
      </c>
      <c r="N24" s="4" t="s">
        <v>2780</v>
      </c>
      <c r="O24" s="10" t="s">
        <v>2621</v>
      </c>
      <c r="P24" s="10" t="s">
        <v>2851</v>
      </c>
      <c r="Q24" s="4" t="s">
        <v>1362</v>
      </c>
      <c r="R24" s="6"/>
      <c r="S24" s="4" t="s">
        <v>1363</v>
      </c>
      <c r="T24" s="4" t="s">
        <v>21</v>
      </c>
      <c r="U24" s="10" t="s">
        <v>3084</v>
      </c>
      <c r="V24" s="6"/>
      <c r="W24" s="7" t="s">
        <v>125</v>
      </c>
      <c r="X24" s="3" t="s">
        <v>33</v>
      </c>
      <c r="Y24" s="7" t="s">
        <v>125</v>
      </c>
      <c r="Z24" s="3" t="s">
        <v>90</v>
      </c>
      <c r="AA24" s="7" t="s">
        <v>125</v>
      </c>
      <c r="AB24" s="3" t="s">
        <v>2582</v>
      </c>
      <c r="AC24" s="3" t="s">
        <v>3298</v>
      </c>
      <c r="AD24" s="3" t="s">
        <v>21</v>
      </c>
      <c r="AE24" s="6"/>
      <c r="AF24" s="3" t="s">
        <v>21</v>
      </c>
      <c r="AG24" s="3"/>
      <c r="AH24" s="3" t="s">
        <v>27</v>
      </c>
      <c r="AI24" s="3" t="s">
        <v>28</v>
      </c>
      <c r="AJ24" s="62" t="s">
        <v>3301</v>
      </c>
      <c r="AK24" s="54" t="s">
        <v>3289</v>
      </c>
      <c r="AL24" s="54" t="s">
        <v>4653</v>
      </c>
      <c r="AM24" s="54" t="s">
        <v>4654</v>
      </c>
      <c r="AN24" s="86" t="s">
        <v>4655</v>
      </c>
      <c r="AO24" s="88" t="s">
        <v>3389</v>
      </c>
      <c r="AP24" s="54" t="s">
        <v>4656</v>
      </c>
      <c r="AQ24" s="54" t="s">
        <v>4657</v>
      </c>
      <c r="AR24" s="54" t="s">
        <v>4658</v>
      </c>
      <c r="AS24" s="55"/>
      <c r="AT24" s="55"/>
      <c r="AU24" s="55"/>
      <c r="AV24" s="55"/>
      <c r="AW24" s="55"/>
      <c r="AX24" s="54" t="s">
        <v>4220</v>
      </c>
      <c r="AY24" s="86" t="s">
        <v>4659</v>
      </c>
      <c r="AZ24" s="86" t="s">
        <v>4660</v>
      </c>
      <c r="BA24" s="55" t="s">
        <v>4946</v>
      </c>
      <c r="BB24" s="55"/>
      <c r="BC24" s="55" t="s">
        <v>2595</v>
      </c>
      <c r="BD24" s="55" t="s">
        <v>32</v>
      </c>
      <c r="BE24" s="86" t="s">
        <v>4661</v>
      </c>
      <c r="BF24" s="88" t="s">
        <v>3528</v>
      </c>
      <c r="BG24" s="55" t="s">
        <v>32</v>
      </c>
      <c r="BH24" s="55" t="s">
        <v>101</v>
      </c>
      <c r="BI24" s="54" t="s">
        <v>3597</v>
      </c>
      <c r="BJ24" s="55" t="s">
        <v>3656</v>
      </c>
      <c r="BK24" s="55" t="s">
        <v>21</v>
      </c>
      <c r="BL24" s="55"/>
      <c r="BM24" s="55"/>
      <c r="BN24" s="55" t="s">
        <v>21</v>
      </c>
      <c r="BO24" s="55"/>
      <c r="BP24" s="55"/>
      <c r="BQ24" s="90" t="s">
        <v>4662</v>
      </c>
      <c r="BR24" s="200" t="s">
        <v>3389</v>
      </c>
    </row>
    <row r="25" spans="1:70" s="91" customFormat="1" ht="154.9" customHeight="1" x14ac:dyDescent="0.25">
      <c r="A25" s="60" t="s">
        <v>968</v>
      </c>
      <c r="B25" s="87" t="s">
        <v>567</v>
      </c>
      <c r="C25" s="10" t="s">
        <v>984</v>
      </c>
      <c r="D25" s="10"/>
      <c r="E25" s="10" t="s">
        <v>984</v>
      </c>
      <c r="F25" s="3" t="s">
        <v>19</v>
      </c>
      <c r="G25" s="3" t="s">
        <v>1041</v>
      </c>
      <c r="H25" s="55" t="s">
        <v>568</v>
      </c>
      <c r="I25" s="3" t="s">
        <v>991</v>
      </c>
      <c r="J25" s="55" t="s">
        <v>991</v>
      </c>
      <c r="K25" s="4" t="s">
        <v>1544</v>
      </c>
      <c r="L25" s="5" t="s">
        <v>1545</v>
      </c>
      <c r="M25" s="4" t="s">
        <v>1170</v>
      </c>
      <c r="N25" s="4" t="s">
        <v>2780</v>
      </c>
      <c r="O25" s="10" t="s">
        <v>2621</v>
      </c>
      <c r="P25" s="10" t="s">
        <v>2843</v>
      </c>
      <c r="Q25" s="4" t="s">
        <v>1546</v>
      </c>
      <c r="R25" s="6"/>
      <c r="S25" s="4" t="s">
        <v>1547</v>
      </c>
      <c r="T25" s="4" t="s">
        <v>21</v>
      </c>
      <c r="U25" s="10" t="s">
        <v>3086</v>
      </c>
      <c r="V25" s="6"/>
      <c r="W25" s="7" t="s">
        <v>91</v>
      </c>
      <c r="X25" s="3" t="s">
        <v>33</v>
      </c>
      <c r="Y25" s="7" t="s">
        <v>91</v>
      </c>
      <c r="Z25" s="3" t="s">
        <v>90</v>
      </c>
      <c r="AA25" s="7" t="s">
        <v>569</v>
      </c>
      <c r="AB25" s="3" t="s">
        <v>2582</v>
      </c>
      <c r="AC25" s="3" t="s">
        <v>3298</v>
      </c>
      <c r="AD25" s="3" t="s">
        <v>21</v>
      </c>
      <c r="AE25" s="6"/>
      <c r="AF25" s="3" t="s">
        <v>21</v>
      </c>
      <c r="AG25" s="3"/>
      <c r="AH25" s="3" t="s">
        <v>27</v>
      </c>
      <c r="AI25" s="3" t="s">
        <v>28</v>
      </c>
      <c r="AJ25" s="62" t="s">
        <v>3301</v>
      </c>
      <c r="AK25" s="54" t="s">
        <v>3977</v>
      </c>
      <c r="AL25" s="54" t="s">
        <v>4818</v>
      </c>
      <c r="AM25" s="54" t="s">
        <v>4819</v>
      </c>
      <c r="AN25" s="86" t="s">
        <v>4820</v>
      </c>
      <c r="AO25" s="86" t="s">
        <v>4821</v>
      </c>
      <c r="AP25" s="54" t="s">
        <v>4822</v>
      </c>
      <c r="AQ25" s="54" t="s">
        <v>4823</v>
      </c>
      <c r="AR25" s="54" t="s">
        <v>4824</v>
      </c>
      <c r="AS25" s="55" t="s">
        <v>4478</v>
      </c>
      <c r="AT25" s="54" t="s">
        <v>4479</v>
      </c>
      <c r="AU25" s="55" t="s">
        <v>4480</v>
      </c>
      <c r="AV25" s="55"/>
      <c r="AW25" s="55"/>
      <c r="AX25" s="54" t="s">
        <v>3616</v>
      </c>
      <c r="AY25" s="86" t="s">
        <v>4481</v>
      </c>
      <c r="AZ25" s="86" t="s">
        <v>3456</v>
      </c>
      <c r="BA25" s="55" t="s">
        <v>1011</v>
      </c>
      <c r="BB25" s="55"/>
      <c r="BC25" s="55" t="s">
        <v>3271</v>
      </c>
      <c r="BD25" s="55" t="s">
        <v>48</v>
      </c>
      <c r="BE25" s="86" t="s">
        <v>4482</v>
      </c>
      <c r="BF25" s="88" t="s">
        <v>4483</v>
      </c>
      <c r="BG25" s="55" t="s">
        <v>48</v>
      </c>
      <c r="BH25" s="55" t="s">
        <v>101</v>
      </c>
      <c r="BI25" s="54" t="s">
        <v>3597</v>
      </c>
      <c r="BJ25" s="55" t="s">
        <v>3656</v>
      </c>
      <c r="BK25" s="55" t="s">
        <v>21</v>
      </c>
      <c r="BL25" s="55"/>
      <c r="BM25" s="55"/>
      <c r="BN25" s="55" t="s">
        <v>21</v>
      </c>
      <c r="BO25" s="55"/>
      <c r="BP25" s="55"/>
      <c r="BQ25" s="90" t="s">
        <v>4825</v>
      </c>
      <c r="BR25" s="200" t="s">
        <v>3389</v>
      </c>
    </row>
    <row r="26" spans="1:70" s="91" customFormat="1" ht="63" x14ac:dyDescent="0.25">
      <c r="A26" s="60" t="s">
        <v>969</v>
      </c>
      <c r="B26" s="87" t="s">
        <v>353</v>
      </c>
      <c r="C26" s="10" t="s">
        <v>984</v>
      </c>
      <c r="D26" s="10"/>
      <c r="E26" s="10" t="s">
        <v>984</v>
      </c>
      <c r="F26" s="3" t="s">
        <v>19</v>
      </c>
      <c r="G26" s="3" t="s">
        <v>1040</v>
      </c>
      <c r="H26" s="55" t="s">
        <v>354</v>
      </c>
      <c r="I26" s="3" t="s">
        <v>991</v>
      </c>
      <c r="J26" s="55" t="s">
        <v>991</v>
      </c>
      <c r="K26" s="9" t="s">
        <v>1613</v>
      </c>
      <c r="L26" s="12" t="s">
        <v>1614</v>
      </c>
      <c r="M26" s="4" t="s">
        <v>1170</v>
      </c>
      <c r="N26" s="4" t="s">
        <v>2780</v>
      </c>
      <c r="O26" s="10" t="s">
        <v>2783</v>
      </c>
      <c r="P26" s="10" t="s">
        <v>2852</v>
      </c>
      <c r="Q26" s="4" t="s">
        <v>1615</v>
      </c>
      <c r="R26" s="6"/>
      <c r="S26" s="4" t="s">
        <v>1616</v>
      </c>
      <c r="T26" s="4" t="s">
        <v>1617</v>
      </c>
      <c r="U26" s="10" t="s">
        <v>3087</v>
      </c>
      <c r="V26" s="6"/>
      <c r="W26" s="7" t="s">
        <v>263</v>
      </c>
      <c r="X26" s="3" t="s">
        <v>33</v>
      </c>
      <c r="Y26" s="7" t="s">
        <v>263</v>
      </c>
      <c r="Z26" s="3" t="s">
        <v>90</v>
      </c>
      <c r="AA26" s="7" t="s">
        <v>355</v>
      </c>
      <c r="AB26" s="3" t="s">
        <v>2582</v>
      </c>
      <c r="AC26" s="3" t="s">
        <v>3298</v>
      </c>
      <c r="AD26" s="3" t="s">
        <v>21</v>
      </c>
      <c r="AE26" s="6"/>
      <c r="AF26" s="3" t="s">
        <v>21</v>
      </c>
      <c r="AG26" s="3"/>
      <c r="AH26" s="3" t="s">
        <v>27</v>
      </c>
      <c r="AI26" s="3" t="s">
        <v>28</v>
      </c>
      <c r="AJ26" s="62" t="s">
        <v>3301</v>
      </c>
      <c r="AK26" s="54" t="s">
        <v>3289</v>
      </c>
      <c r="AL26" s="54" t="s">
        <v>4576</v>
      </c>
      <c r="AM26" s="54" t="s">
        <v>4577</v>
      </c>
      <c r="AN26" s="86" t="s">
        <v>4578</v>
      </c>
      <c r="AO26" s="86" t="s">
        <v>4579</v>
      </c>
      <c r="AP26" s="55" t="s">
        <v>1014</v>
      </c>
      <c r="AQ26" s="54" t="s">
        <v>3323</v>
      </c>
      <c r="AR26" s="55" t="s">
        <v>3485</v>
      </c>
      <c r="AS26" s="55"/>
      <c r="AT26" s="55"/>
      <c r="AU26" s="55"/>
      <c r="AV26" s="55"/>
      <c r="AW26" s="55"/>
      <c r="AX26" s="94" t="s">
        <v>2520</v>
      </c>
      <c r="AY26" s="88"/>
      <c r="AZ26" s="88"/>
      <c r="BA26" s="55"/>
      <c r="BB26" s="55"/>
      <c r="BC26" s="55" t="s">
        <v>32</v>
      </c>
      <c r="BD26" s="55" t="s">
        <v>32</v>
      </c>
      <c r="BE26" s="86" t="s">
        <v>4580</v>
      </c>
      <c r="BF26" s="88" t="s">
        <v>4581</v>
      </c>
      <c r="BG26" s="55" t="s">
        <v>32</v>
      </c>
      <c r="BH26" s="55" t="s">
        <v>101</v>
      </c>
      <c r="BI26" s="54" t="s">
        <v>3644</v>
      </c>
      <c r="BJ26" s="55" t="s">
        <v>3656</v>
      </c>
      <c r="BK26" s="55" t="s">
        <v>21</v>
      </c>
      <c r="BL26" s="55"/>
      <c r="BM26" s="55"/>
      <c r="BN26" s="55" t="s">
        <v>21</v>
      </c>
      <c r="BO26" s="55"/>
      <c r="BP26" s="55"/>
      <c r="BQ26" s="90" t="s">
        <v>3466</v>
      </c>
      <c r="BR26" s="200" t="s">
        <v>3389</v>
      </c>
    </row>
    <row r="27" spans="1:70" s="91" customFormat="1" ht="55.15" customHeight="1" x14ac:dyDescent="0.25">
      <c r="A27" s="60" t="s">
        <v>970</v>
      </c>
      <c r="B27" s="87" t="s">
        <v>378</v>
      </c>
      <c r="C27" s="10" t="s">
        <v>984</v>
      </c>
      <c r="D27" s="10"/>
      <c r="E27" s="10" t="s">
        <v>984</v>
      </c>
      <c r="F27" s="3" t="s">
        <v>19</v>
      </c>
      <c r="G27" s="3" t="s">
        <v>1070</v>
      </c>
      <c r="H27" s="55" t="s">
        <v>379</v>
      </c>
      <c r="I27" s="3" t="s">
        <v>991</v>
      </c>
      <c r="J27" s="55" t="s">
        <v>991</v>
      </c>
      <c r="K27" s="4" t="s">
        <v>1647</v>
      </c>
      <c r="L27" s="5" t="s">
        <v>1648</v>
      </c>
      <c r="M27" s="4" t="s">
        <v>1169</v>
      </c>
      <c r="N27" s="4" t="s">
        <v>2780</v>
      </c>
      <c r="O27" s="10" t="s">
        <v>2782</v>
      </c>
      <c r="P27" s="10" t="s">
        <v>2853</v>
      </c>
      <c r="Q27" s="4" t="s">
        <v>1649</v>
      </c>
      <c r="R27" s="6"/>
      <c r="S27" s="4" t="s">
        <v>1650</v>
      </c>
      <c r="T27" s="4" t="s">
        <v>21</v>
      </c>
      <c r="U27" s="10" t="s">
        <v>3088</v>
      </c>
      <c r="V27" s="6"/>
      <c r="W27" s="7" t="s">
        <v>380</v>
      </c>
      <c r="X27" s="3" t="s">
        <v>33</v>
      </c>
      <c r="Y27" s="7" t="s">
        <v>381</v>
      </c>
      <c r="Z27" s="3" t="s">
        <v>24</v>
      </c>
      <c r="AA27" s="7" t="s">
        <v>380</v>
      </c>
      <c r="AB27" s="3" t="s">
        <v>2582</v>
      </c>
      <c r="AC27" s="3" t="s">
        <v>3298</v>
      </c>
      <c r="AD27" s="3" t="s">
        <v>21</v>
      </c>
      <c r="AE27" s="6"/>
      <c r="AF27" s="3" t="s">
        <v>21</v>
      </c>
      <c r="AG27" s="3"/>
      <c r="AH27" s="3" t="s">
        <v>27</v>
      </c>
      <c r="AI27" s="3" t="s">
        <v>28</v>
      </c>
      <c r="AJ27" s="62" t="s">
        <v>4946</v>
      </c>
      <c r="AK27" s="55" t="s">
        <v>68</v>
      </c>
      <c r="AL27" s="55" t="s">
        <v>382</v>
      </c>
      <c r="AM27" s="54" t="s">
        <v>4547</v>
      </c>
      <c r="AN27" s="86" t="s">
        <v>3722</v>
      </c>
      <c r="AO27" s="95" t="s">
        <v>3469</v>
      </c>
      <c r="AP27" s="55" t="s">
        <v>4548</v>
      </c>
      <c r="AQ27" s="54" t="s">
        <v>3907</v>
      </c>
      <c r="AR27" s="55" t="s">
        <v>3485</v>
      </c>
      <c r="AS27" s="55"/>
      <c r="AT27" s="55"/>
      <c r="AU27" s="55"/>
      <c r="AV27" s="55"/>
      <c r="AW27" s="55"/>
      <c r="AX27" s="55" t="s">
        <v>2520</v>
      </c>
      <c r="AY27" s="86" t="s">
        <v>3328</v>
      </c>
      <c r="AZ27" s="88" t="s">
        <v>3294</v>
      </c>
      <c r="BA27" s="55" t="s">
        <v>2521</v>
      </c>
      <c r="BB27" s="55"/>
      <c r="BC27" s="55" t="s">
        <v>32</v>
      </c>
      <c r="BD27" s="55" t="s">
        <v>32</v>
      </c>
      <c r="BE27" s="86" t="s">
        <v>4549</v>
      </c>
      <c r="BF27" s="88" t="s">
        <v>3491</v>
      </c>
      <c r="BG27" s="55" t="s">
        <v>32</v>
      </c>
      <c r="BH27" s="55" t="s">
        <v>101</v>
      </c>
      <c r="BI27" s="54" t="s">
        <v>3923</v>
      </c>
      <c r="BJ27" s="55" t="s">
        <v>3656</v>
      </c>
      <c r="BK27" s="55" t="s">
        <v>21</v>
      </c>
      <c r="BL27" s="55"/>
      <c r="BM27" s="55"/>
      <c r="BN27" s="55" t="s">
        <v>21</v>
      </c>
      <c r="BO27" s="55"/>
      <c r="BP27" s="55"/>
      <c r="BQ27" s="90" t="s">
        <v>4550</v>
      </c>
      <c r="BR27" s="200" t="s">
        <v>3389</v>
      </c>
    </row>
    <row r="28" spans="1:70" s="91" customFormat="1" ht="47.25" x14ac:dyDescent="0.25">
      <c r="A28" s="60" t="s">
        <v>971</v>
      </c>
      <c r="B28" s="87" t="s">
        <v>560</v>
      </c>
      <c r="C28" s="10" t="s">
        <v>984</v>
      </c>
      <c r="D28" s="10"/>
      <c r="E28" s="10" t="s">
        <v>984</v>
      </c>
      <c r="F28" s="3" t="s">
        <v>19</v>
      </c>
      <c r="G28" s="3" t="s">
        <v>1071</v>
      </c>
      <c r="H28" s="55" t="s">
        <v>561</v>
      </c>
      <c r="I28" s="3" t="s">
        <v>991</v>
      </c>
      <c r="J28" s="55" t="s">
        <v>991</v>
      </c>
      <c r="K28" s="9" t="s">
        <v>2630</v>
      </c>
      <c r="L28" s="12" t="s">
        <v>1566</v>
      </c>
      <c r="M28" s="4" t="s">
        <v>1318</v>
      </c>
      <c r="N28" s="4" t="s">
        <v>2780</v>
      </c>
      <c r="O28" s="10" t="s">
        <v>2621</v>
      </c>
      <c r="P28" s="10" t="s">
        <v>2854</v>
      </c>
      <c r="Q28" s="4" t="s">
        <v>1682</v>
      </c>
      <c r="R28" s="6"/>
      <c r="S28" s="4" t="s">
        <v>1683</v>
      </c>
      <c r="T28" s="4" t="s">
        <v>21</v>
      </c>
      <c r="U28" s="10" t="s">
        <v>3089</v>
      </c>
      <c r="V28" s="6"/>
      <c r="W28" s="7" t="s">
        <v>125</v>
      </c>
      <c r="X28" s="3" t="s">
        <v>33</v>
      </c>
      <c r="Y28" s="7" t="s">
        <v>125</v>
      </c>
      <c r="Z28" s="3" t="s">
        <v>90</v>
      </c>
      <c r="AA28" s="7" t="s">
        <v>125</v>
      </c>
      <c r="AB28" s="3" t="s">
        <v>2582</v>
      </c>
      <c r="AC28" s="3" t="s">
        <v>3298</v>
      </c>
      <c r="AD28" s="3" t="s">
        <v>21</v>
      </c>
      <c r="AE28" s="6"/>
      <c r="AF28" s="3" t="s">
        <v>21</v>
      </c>
      <c r="AG28" s="3"/>
      <c r="AH28" s="3" t="s">
        <v>27</v>
      </c>
      <c r="AI28" s="3" t="s">
        <v>28</v>
      </c>
      <c r="AJ28" s="62" t="s">
        <v>4946</v>
      </c>
      <c r="AK28" s="55" t="s">
        <v>68</v>
      </c>
      <c r="AL28" s="55" t="s">
        <v>280</v>
      </c>
      <c r="AM28" s="55" t="s">
        <v>3495</v>
      </c>
      <c r="AN28" s="86" t="s">
        <v>4573</v>
      </c>
      <c r="AO28" s="95" t="s">
        <v>3446</v>
      </c>
      <c r="AP28" s="55" t="s">
        <v>4064</v>
      </c>
      <c r="AQ28" s="54" t="s">
        <v>4573</v>
      </c>
      <c r="AR28" s="55" t="s">
        <v>3495</v>
      </c>
      <c r="AS28" s="55"/>
      <c r="AT28" s="55"/>
      <c r="AU28" s="55"/>
      <c r="AV28" s="55"/>
      <c r="AW28" s="55"/>
      <c r="AX28" s="55" t="s">
        <v>1011</v>
      </c>
      <c r="AY28" s="86" t="s">
        <v>4574</v>
      </c>
      <c r="AZ28" s="88" t="s">
        <v>4575</v>
      </c>
      <c r="BA28" s="55" t="s">
        <v>1011</v>
      </c>
      <c r="BB28" s="55"/>
      <c r="BC28" s="94" t="s">
        <v>2760</v>
      </c>
      <c r="BD28" s="94" t="s">
        <v>983</v>
      </c>
      <c r="BE28" s="88"/>
      <c r="BF28" s="88"/>
      <c r="BG28" s="55" t="s">
        <v>1011</v>
      </c>
      <c r="BH28" s="55" t="s">
        <v>101</v>
      </c>
      <c r="BI28" s="54" t="s">
        <v>3597</v>
      </c>
      <c r="BJ28" s="55" t="s">
        <v>3656</v>
      </c>
      <c r="BK28" s="55" t="s">
        <v>21</v>
      </c>
      <c r="BL28" s="55"/>
      <c r="BM28" s="55"/>
      <c r="BN28" s="55" t="s">
        <v>21</v>
      </c>
      <c r="BO28" s="55"/>
      <c r="BP28" s="55"/>
      <c r="BQ28" s="90" t="s">
        <v>3466</v>
      </c>
      <c r="BR28" s="200" t="s">
        <v>3389</v>
      </c>
    </row>
    <row r="29" spans="1:70" s="91" customFormat="1" ht="63" x14ac:dyDescent="0.25">
      <c r="A29" s="60" t="s">
        <v>972</v>
      </c>
      <c r="B29" s="87" t="s">
        <v>485</v>
      </c>
      <c r="C29" s="10" t="s">
        <v>984</v>
      </c>
      <c r="D29" s="10"/>
      <c r="E29" s="10" t="s">
        <v>984</v>
      </c>
      <c r="F29" s="3" t="s">
        <v>19</v>
      </c>
      <c r="G29" s="3" t="s">
        <v>1041</v>
      </c>
      <c r="H29" s="55" t="s">
        <v>486</v>
      </c>
      <c r="I29" s="3" t="s">
        <v>991</v>
      </c>
      <c r="J29" s="55" t="s">
        <v>991</v>
      </c>
      <c r="K29" s="4" t="s">
        <v>1739</v>
      </c>
      <c r="L29" s="5" t="s">
        <v>1740</v>
      </c>
      <c r="M29" s="4" t="s">
        <v>1170</v>
      </c>
      <c r="N29" s="4" t="s">
        <v>2780</v>
      </c>
      <c r="O29" s="10" t="s">
        <v>2621</v>
      </c>
      <c r="P29" s="10" t="s">
        <v>2855</v>
      </c>
      <c r="Q29" s="4" t="s">
        <v>1741</v>
      </c>
      <c r="R29" s="6"/>
      <c r="S29" s="9" t="s">
        <v>1742</v>
      </c>
      <c r="T29" s="19" t="s">
        <v>1743</v>
      </c>
      <c r="U29" s="10" t="s">
        <v>3090</v>
      </c>
      <c r="V29" s="6"/>
      <c r="W29" s="7" t="s">
        <v>125</v>
      </c>
      <c r="X29" s="3" t="s">
        <v>33</v>
      </c>
      <c r="Y29" s="7" t="s">
        <v>125</v>
      </c>
      <c r="Z29" s="3" t="s">
        <v>90</v>
      </c>
      <c r="AA29" s="7" t="s">
        <v>41</v>
      </c>
      <c r="AB29" s="3" t="s">
        <v>2582</v>
      </c>
      <c r="AC29" s="3" t="s">
        <v>3298</v>
      </c>
      <c r="AD29" s="3" t="s">
        <v>21</v>
      </c>
      <c r="AE29" s="6"/>
      <c r="AF29" s="3" t="s">
        <v>21</v>
      </c>
      <c r="AG29" s="3"/>
      <c r="AH29" s="3" t="s">
        <v>27</v>
      </c>
      <c r="AI29" s="3" t="s">
        <v>28</v>
      </c>
      <c r="AJ29" s="62" t="s">
        <v>4946</v>
      </c>
      <c r="AK29" s="55" t="s">
        <v>68</v>
      </c>
      <c r="AL29" s="55" t="s">
        <v>280</v>
      </c>
      <c r="AM29" s="55" t="s">
        <v>4503</v>
      </c>
      <c r="AN29" s="86" t="s">
        <v>1727</v>
      </c>
      <c r="AO29" s="106" t="s">
        <v>3469</v>
      </c>
      <c r="AP29" s="55" t="s">
        <v>4064</v>
      </c>
      <c r="AQ29" s="54" t="s">
        <v>1727</v>
      </c>
      <c r="AR29" s="55" t="s">
        <v>4503</v>
      </c>
      <c r="AS29" s="55"/>
      <c r="AT29" s="55"/>
      <c r="AU29" s="55"/>
      <c r="AV29" s="55"/>
      <c r="AW29" s="55"/>
      <c r="AX29" s="55" t="s">
        <v>2559</v>
      </c>
      <c r="AY29" s="86" t="s">
        <v>4504</v>
      </c>
      <c r="AZ29" s="88" t="s">
        <v>3495</v>
      </c>
      <c r="BA29" s="55" t="s">
        <v>2521</v>
      </c>
      <c r="BB29" s="55"/>
      <c r="BC29" s="55" t="s">
        <v>32</v>
      </c>
      <c r="BD29" s="55" t="s">
        <v>32</v>
      </c>
      <c r="BE29" s="86" t="s">
        <v>4505</v>
      </c>
      <c r="BF29" s="88" t="s">
        <v>3491</v>
      </c>
      <c r="BG29" s="55" t="s">
        <v>32</v>
      </c>
      <c r="BH29" s="55" t="s">
        <v>101</v>
      </c>
      <c r="BI29" s="54" t="s">
        <v>3644</v>
      </c>
      <c r="BJ29" s="55" t="s">
        <v>3656</v>
      </c>
      <c r="BK29" s="55" t="s">
        <v>21</v>
      </c>
      <c r="BL29" s="55"/>
      <c r="BM29" s="55"/>
      <c r="BN29" s="55" t="s">
        <v>21</v>
      </c>
      <c r="BO29" s="55"/>
      <c r="BP29" s="55"/>
      <c r="BQ29" s="90" t="s">
        <v>4506</v>
      </c>
      <c r="BR29" s="200" t="s">
        <v>3389</v>
      </c>
    </row>
    <row r="30" spans="1:70" s="91" customFormat="1" ht="63" x14ac:dyDescent="0.25">
      <c r="A30" s="60" t="s">
        <v>973</v>
      </c>
      <c r="B30" s="87" t="s">
        <v>513</v>
      </c>
      <c r="C30" s="10" t="s">
        <v>984</v>
      </c>
      <c r="D30" s="10"/>
      <c r="E30" s="10" t="s">
        <v>984</v>
      </c>
      <c r="F30" s="3" t="s">
        <v>52</v>
      </c>
      <c r="G30" s="3" t="s">
        <v>1070</v>
      </c>
      <c r="H30" s="55" t="s">
        <v>514</v>
      </c>
      <c r="I30" s="3" t="s">
        <v>991</v>
      </c>
      <c r="J30" s="55" t="s">
        <v>991</v>
      </c>
      <c r="K30" s="4" t="s">
        <v>1744</v>
      </c>
      <c r="L30" s="12" t="s">
        <v>1745</v>
      </c>
      <c r="M30" s="4" t="s">
        <v>1170</v>
      </c>
      <c r="N30" s="4" t="s">
        <v>2780</v>
      </c>
      <c r="O30" s="10" t="s">
        <v>2621</v>
      </c>
      <c r="P30" s="10" t="s">
        <v>2856</v>
      </c>
      <c r="Q30" s="4" t="s">
        <v>1746</v>
      </c>
      <c r="R30" s="6"/>
      <c r="S30" s="4" t="s">
        <v>1747</v>
      </c>
      <c r="T30" s="4" t="s">
        <v>21</v>
      </c>
      <c r="U30" s="10" t="s">
        <v>3091</v>
      </c>
      <c r="V30" s="6"/>
      <c r="W30" s="7" t="s">
        <v>109</v>
      </c>
      <c r="X30" s="3" t="s">
        <v>33</v>
      </c>
      <c r="Y30" s="7" t="s">
        <v>109</v>
      </c>
      <c r="Z30" s="3" t="s">
        <v>90</v>
      </c>
      <c r="AA30" s="7" t="s">
        <v>109</v>
      </c>
      <c r="AB30" s="3" t="s">
        <v>2582</v>
      </c>
      <c r="AC30" s="3" t="s">
        <v>3298</v>
      </c>
      <c r="AD30" s="3" t="s">
        <v>21</v>
      </c>
      <c r="AE30" s="6"/>
      <c r="AF30" s="3" t="s">
        <v>21</v>
      </c>
      <c r="AG30" s="3"/>
      <c r="AH30" s="3" t="s">
        <v>27</v>
      </c>
      <c r="AI30" s="3" t="s">
        <v>28</v>
      </c>
      <c r="AJ30" s="62" t="s">
        <v>3301</v>
      </c>
      <c r="AK30" s="54" t="s">
        <v>3289</v>
      </c>
      <c r="AL30" s="54" t="s">
        <v>4537</v>
      </c>
      <c r="AM30" s="54" t="s">
        <v>4538</v>
      </c>
      <c r="AN30" s="86" t="s">
        <v>4539</v>
      </c>
      <c r="AO30" s="106" t="s">
        <v>4540</v>
      </c>
      <c r="AP30" s="54" t="s">
        <v>4541</v>
      </c>
      <c r="AQ30" s="54" t="s">
        <v>4542</v>
      </c>
      <c r="AR30" s="54" t="s">
        <v>4543</v>
      </c>
      <c r="AS30" s="55"/>
      <c r="AT30" s="55"/>
      <c r="AU30" s="55"/>
      <c r="AV30" s="55"/>
      <c r="AW30" s="55"/>
      <c r="AX30" s="55" t="s">
        <v>1133</v>
      </c>
      <c r="AY30" s="86" t="s">
        <v>4544</v>
      </c>
      <c r="AZ30" s="88" t="s">
        <v>3816</v>
      </c>
      <c r="BA30" s="55" t="s">
        <v>1133</v>
      </c>
      <c r="BB30" s="55"/>
      <c r="BC30" s="55" t="s">
        <v>2596</v>
      </c>
      <c r="BD30" s="55" t="s">
        <v>32</v>
      </c>
      <c r="BE30" s="86" t="s">
        <v>4545</v>
      </c>
      <c r="BF30" s="88" t="s">
        <v>3528</v>
      </c>
      <c r="BG30" s="55" t="s">
        <v>32</v>
      </c>
      <c r="BH30" s="55" t="s">
        <v>101</v>
      </c>
      <c r="BI30" s="54" t="s">
        <v>3644</v>
      </c>
      <c r="BJ30" s="55" t="s">
        <v>3656</v>
      </c>
      <c r="BK30" s="55" t="s">
        <v>21</v>
      </c>
      <c r="BL30" s="55"/>
      <c r="BM30" s="55"/>
      <c r="BN30" s="55" t="s">
        <v>21</v>
      </c>
      <c r="BO30" s="55"/>
      <c r="BP30" s="55"/>
      <c r="BQ30" s="90" t="s">
        <v>4546</v>
      </c>
      <c r="BR30" s="200" t="s">
        <v>3389</v>
      </c>
    </row>
    <row r="31" spans="1:70" s="91" customFormat="1" ht="94.5" x14ac:dyDescent="0.25">
      <c r="A31" s="60" t="s">
        <v>974</v>
      </c>
      <c r="B31" s="87" t="s">
        <v>400</v>
      </c>
      <c r="C31" s="10" t="s">
        <v>984</v>
      </c>
      <c r="D31" s="10"/>
      <c r="E31" s="10" t="s">
        <v>984</v>
      </c>
      <c r="F31" s="3" t="s">
        <v>19</v>
      </c>
      <c r="G31" s="3" t="s">
        <v>1070</v>
      </c>
      <c r="H31" s="55" t="s">
        <v>401</v>
      </c>
      <c r="I31" s="3" t="s">
        <v>991</v>
      </c>
      <c r="J31" s="55" t="s">
        <v>991</v>
      </c>
      <c r="K31" s="9" t="s">
        <v>1135</v>
      </c>
      <c r="L31" s="12" t="s">
        <v>1793</v>
      </c>
      <c r="M31" s="4" t="s">
        <v>1318</v>
      </c>
      <c r="N31" s="4" t="s">
        <v>2780</v>
      </c>
      <c r="O31" s="10" t="s">
        <v>2621</v>
      </c>
      <c r="P31" s="10" t="s">
        <v>2857</v>
      </c>
      <c r="Q31" s="4" t="s">
        <v>1136</v>
      </c>
      <c r="R31" s="6"/>
      <c r="S31" s="4" t="s">
        <v>1794</v>
      </c>
      <c r="T31" s="4" t="s">
        <v>1795</v>
      </c>
      <c r="U31" s="10" t="s">
        <v>3092</v>
      </c>
      <c r="V31" s="6"/>
      <c r="W31" s="7" t="s">
        <v>219</v>
      </c>
      <c r="X31" s="3" t="s">
        <v>33</v>
      </c>
      <c r="Y31" s="7" t="s">
        <v>402</v>
      </c>
      <c r="Z31" s="3" t="s">
        <v>24</v>
      </c>
      <c r="AA31" s="7" t="s">
        <v>219</v>
      </c>
      <c r="AB31" s="3" t="s">
        <v>2582</v>
      </c>
      <c r="AC31" s="3" t="s">
        <v>3298</v>
      </c>
      <c r="AD31" s="3" t="s">
        <v>21</v>
      </c>
      <c r="AE31" s="6"/>
      <c r="AF31" s="7" t="s">
        <v>172</v>
      </c>
      <c r="AG31" s="7" t="s">
        <v>984</v>
      </c>
      <c r="AH31" s="3" t="s">
        <v>27</v>
      </c>
      <c r="AI31" s="3" t="s">
        <v>28</v>
      </c>
      <c r="AJ31" s="62" t="s">
        <v>3301</v>
      </c>
      <c r="AK31" s="54" t="s">
        <v>3977</v>
      </c>
      <c r="AL31" s="54" t="s">
        <v>4605</v>
      </c>
      <c r="AM31" s="54" t="s">
        <v>4606</v>
      </c>
      <c r="AN31" s="86" t="s">
        <v>4607</v>
      </c>
      <c r="AO31" s="106" t="s">
        <v>4608</v>
      </c>
      <c r="AP31" s="55" t="s">
        <v>2519</v>
      </c>
      <c r="AQ31" s="54" t="s">
        <v>4803</v>
      </c>
      <c r="AR31" s="55" t="s">
        <v>5113</v>
      </c>
      <c r="AS31" s="55"/>
      <c r="AT31" s="55"/>
      <c r="AU31" s="55"/>
      <c r="AV31" s="55"/>
      <c r="AW31" s="55"/>
      <c r="AX31" s="55" t="s">
        <v>1011</v>
      </c>
      <c r="AY31" s="86" t="s">
        <v>4609</v>
      </c>
      <c r="AZ31" s="88" t="s">
        <v>4398</v>
      </c>
      <c r="BA31" s="55" t="s">
        <v>1011</v>
      </c>
      <c r="BB31" s="55"/>
      <c r="BC31" s="54" t="s">
        <v>4815</v>
      </c>
      <c r="BD31" s="54" t="s">
        <v>32</v>
      </c>
      <c r="BE31" s="86" t="s">
        <v>4813</v>
      </c>
      <c r="BF31" s="86" t="s">
        <v>4814</v>
      </c>
      <c r="BG31" s="54" t="s">
        <v>32</v>
      </c>
      <c r="BH31" s="55" t="s">
        <v>45</v>
      </c>
      <c r="BI31" s="54" t="s">
        <v>4610</v>
      </c>
      <c r="BJ31" s="55" t="s">
        <v>3656</v>
      </c>
      <c r="BK31" s="55" t="s">
        <v>21</v>
      </c>
      <c r="BL31" s="55"/>
      <c r="BM31" s="55"/>
      <c r="BN31" s="55" t="s">
        <v>21</v>
      </c>
      <c r="BO31" s="55"/>
      <c r="BP31" s="55"/>
      <c r="BQ31" s="90" t="s">
        <v>4612</v>
      </c>
      <c r="BR31" s="200" t="s">
        <v>3389</v>
      </c>
    </row>
    <row r="32" spans="1:70" s="91" customFormat="1" ht="63" x14ac:dyDescent="0.25">
      <c r="A32" s="60" t="s">
        <v>975</v>
      </c>
      <c r="B32" s="87" t="s">
        <v>408</v>
      </c>
      <c r="C32" s="10" t="s">
        <v>984</v>
      </c>
      <c r="D32" s="10"/>
      <c r="E32" s="10" t="s">
        <v>984</v>
      </c>
      <c r="F32" s="3" t="s">
        <v>52</v>
      </c>
      <c r="G32" s="3" t="s">
        <v>1088</v>
      </c>
      <c r="H32" s="55" t="s">
        <v>71</v>
      </c>
      <c r="I32" s="3" t="s">
        <v>991</v>
      </c>
      <c r="J32" s="55" t="s">
        <v>991</v>
      </c>
      <c r="K32" s="4" t="s">
        <v>1812</v>
      </c>
      <c r="L32" s="12" t="s">
        <v>1813</v>
      </c>
      <c r="M32" s="4" t="s">
        <v>1169</v>
      </c>
      <c r="N32" s="4" t="s">
        <v>2780</v>
      </c>
      <c r="O32" s="10" t="s">
        <v>2621</v>
      </c>
      <c r="P32" s="10" t="s">
        <v>2858</v>
      </c>
      <c r="Q32" s="4" t="s">
        <v>1814</v>
      </c>
      <c r="R32" s="6"/>
      <c r="S32" s="4" t="s">
        <v>1815</v>
      </c>
      <c r="T32" s="4" t="s">
        <v>21</v>
      </c>
      <c r="U32" s="10" t="s">
        <v>3094</v>
      </c>
      <c r="V32" s="6"/>
      <c r="W32" s="7" t="s">
        <v>88</v>
      </c>
      <c r="X32" s="3" t="s">
        <v>33</v>
      </c>
      <c r="Y32" s="7" t="s">
        <v>88</v>
      </c>
      <c r="Z32" s="3" t="s">
        <v>24</v>
      </c>
      <c r="AA32" s="7" t="s">
        <v>88</v>
      </c>
      <c r="AB32" s="3" t="s">
        <v>2582</v>
      </c>
      <c r="AC32" s="3" t="s">
        <v>3298</v>
      </c>
      <c r="AD32" s="3" t="s">
        <v>21</v>
      </c>
      <c r="AE32" s="6"/>
      <c r="AF32" s="3" t="s">
        <v>21</v>
      </c>
      <c r="AG32" s="3"/>
      <c r="AH32" s="3" t="s">
        <v>27</v>
      </c>
      <c r="AI32" s="3" t="s">
        <v>28</v>
      </c>
      <c r="AJ32" s="62" t="s">
        <v>3301</v>
      </c>
      <c r="AK32" s="54" t="s">
        <v>3289</v>
      </c>
      <c r="AL32" s="54" t="s">
        <v>4507</v>
      </c>
      <c r="AM32" s="54" t="s">
        <v>4508</v>
      </c>
      <c r="AN32" s="86" t="s">
        <v>4509</v>
      </c>
      <c r="AO32" s="88" t="s">
        <v>3389</v>
      </c>
      <c r="AP32" s="54" t="s">
        <v>4510</v>
      </c>
      <c r="AQ32" s="54" t="s">
        <v>4511</v>
      </c>
      <c r="AR32" s="55" t="s">
        <v>3916</v>
      </c>
      <c r="AS32" s="55"/>
      <c r="AT32" s="55"/>
      <c r="AU32" s="55"/>
      <c r="AV32" s="55"/>
      <c r="AW32" s="55"/>
      <c r="AX32" s="55" t="s">
        <v>1133</v>
      </c>
      <c r="AY32" s="86" t="s">
        <v>4512</v>
      </c>
      <c r="AZ32" s="88" t="s">
        <v>3294</v>
      </c>
      <c r="BA32" s="55" t="s">
        <v>1133</v>
      </c>
      <c r="BB32" s="55"/>
      <c r="BC32" s="55" t="s">
        <v>4514</v>
      </c>
      <c r="BD32" s="55" t="s">
        <v>32</v>
      </c>
      <c r="BE32" s="86" t="s">
        <v>4513</v>
      </c>
      <c r="BF32" s="88" t="s">
        <v>3495</v>
      </c>
      <c r="BG32" s="89" t="s">
        <v>2471</v>
      </c>
      <c r="BH32" s="55" t="s">
        <v>101</v>
      </c>
      <c r="BI32" s="54" t="s">
        <v>3644</v>
      </c>
      <c r="BJ32" s="55" t="s">
        <v>3656</v>
      </c>
      <c r="BK32" s="55" t="s">
        <v>21</v>
      </c>
      <c r="BL32" s="55"/>
      <c r="BM32" s="55"/>
      <c r="BN32" s="55" t="s">
        <v>21</v>
      </c>
      <c r="BO32" s="55"/>
      <c r="BP32" s="55"/>
      <c r="BQ32" s="90" t="s">
        <v>3466</v>
      </c>
      <c r="BR32" s="200" t="s">
        <v>3389</v>
      </c>
    </row>
    <row r="33" spans="1:70" s="91" customFormat="1" ht="78.75" x14ac:dyDescent="0.25">
      <c r="A33" s="60" t="s">
        <v>976</v>
      </c>
      <c r="B33" s="87" t="s">
        <v>469</v>
      </c>
      <c r="C33" s="10" t="s">
        <v>984</v>
      </c>
      <c r="D33" s="10"/>
      <c r="E33" s="10" t="s">
        <v>984</v>
      </c>
      <c r="F33" s="3" t="s">
        <v>52</v>
      </c>
      <c r="G33" s="3" t="s">
        <v>1031</v>
      </c>
      <c r="H33" s="55" t="s">
        <v>617</v>
      </c>
      <c r="I33" s="3" t="s">
        <v>991</v>
      </c>
      <c r="J33" s="55" t="s">
        <v>991</v>
      </c>
      <c r="K33" s="4" t="s">
        <v>1140</v>
      </c>
      <c r="L33" s="5" t="s">
        <v>1926</v>
      </c>
      <c r="M33" s="4" t="s">
        <v>1184</v>
      </c>
      <c r="N33" s="4" t="s">
        <v>2780</v>
      </c>
      <c r="O33" s="10" t="s">
        <v>2621</v>
      </c>
      <c r="P33" s="10" t="s">
        <v>2862</v>
      </c>
      <c r="Q33" s="4" t="s">
        <v>1927</v>
      </c>
      <c r="R33" s="6"/>
      <c r="S33" s="4" t="s">
        <v>1928</v>
      </c>
      <c r="T33" s="19" t="s">
        <v>1929</v>
      </c>
      <c r="U33" s="10" t="s">
        <v>3098</v>
      </c>
      <c r="V33" s="6"/>
      <c r="W33" s="7" t="s">
        <v>128</v>
      </c>
      <c r="X33" s="3" t="s">
        <v>33</v>
      </c>
      <c r="Y33" s="7" t="s">
        <v>128</v>
      </c>
      <c r="Z33" s="3" t="s">
        <v>90</v>
      </c>
      <c r="AA33" s="7" t="s">
        <v>128</v>
      </c>
      <c r="AB33" s="3" t="s">
        <v>2582</v>
      </c>
      <c r="AC33" s="3" t="s">
        <v>3298</v>
      </c>
      <c r="AD33" s="3" t="s">
        <v>21</v>
      </c>
      <c r="AE33" s="6"/>
      <c r="AF33" s="3" t="s">
        <v>21</v>
      </c>
      <c r="AG33" s="3"/>
      <c r="AH33" s="3" t="s">
        <v>27</v>
      </c>
      <c r="AI33" s="3" t="s">
        <v>28</v>
      </c>
      <c r="AJ33" s="62" t="s">
        <v>3301</v>
      </c>
      <c r="AK33" s="54" t="s">
        <v>3289</v>
      </c>
      <c r="AL33" s="54" t="s">
        <v>4551</v>
      </c>
      <c r="AM33" s="54" t="s">
        <v>3988</v>
      </c>
      <c r="AN33" s="86" t="s">
        <v>4552</v>
      </c>
      <c r="AO33" s="88" t="s">
        <v>3389</v>
      </c>
      <c r="AP33" s="54" t="s">
        <v>4553</v>
      </c>
      <c r="AQ33" s="54" t="s">
        <v>4554</v>
      </c>
      <c r="AR33" s="54" t="s">
        <v>4555</v>
      </c>
      <c r="AS33" s="55"/>
      <c r="AT33" s="55"/>
      <c r="AU33" s="55"/>
      <c r="AV33" s="55"/>
      <c r="AW33" s="55"/>
      <c r="AX33" s="55" t="s">
        <v>1011</v>
      </c>
      <c r="AY33" s="86" t="s">
        <v>4556</v>
      </c>
      <c r="AZ33" s="88" t="s">
        <v>4557</v>
      </c>
      <c r="BA33" s="55" t="s">
        <v>1011</v>
      </c>
      <c r="BB33" s="55"/>
      <c r="BC33" s="54" t="s">
        <v>3532</v>
      </c>
      <c r="BD33" s="54" t="s">
        <v>32</v>
      </c>
      <c r="BE33" s="54" t="s">
        <v>4558</v>
      </c>
      <c r="BF33" s="86" t="s">
        <v>4559</v>
      </c>
      <c r="BG33" s="54" t="s">
        <v>32</v>
      </c>
      <c r="BH33" s="55" t="s">
        <v>101</v>
      </c>
      <c r="BI33" s="54" t="s">
        <v>3597</v>
      </c>
      <c r="BJ33" s="55" t="s">
        <v>3656</v>
      </c>
      <c r="BK33" s="55" t="s">
        <v>21</v>
      </c>
      <c r="BL33" s="55"/>
      <c r="BM33" s="55"/>
      <c r="BN33" s="55" t="s">
        <v>21</v>
      </c>
      <c r="BO33" s="55"/>
      <c r="BP33" s="55"/>
      <c r="BQ33" s="90" t="s">
        <v>4560</v>
      </c>
      <c r="BR33" s="200" t="s">
        <v>3389</v>
      </c>
    </row>
    <row r="34" spans="1:70" s="91" customFormat="1" ht="78.75" x14ac:dyDescent="0.25">
      <c r="A34" s="60" t="s">
        <v>977</v>
      </c>
      <c r="B34" s="87" t="s">
        <v>427</v>
      </c>
      <c r="C34" s="10" t="s">
        <v>984</v>
      </c>
      <c r="D34" s="10"/>
      <c r="E34" s="10" t="s">
        <v>984</v>
      </c>
      <c r="F34" s="3" t="s">
        <v>19</v>
      </c>
      <c r="G34" s="3" t="s">
        <v>1094</v>
      </c>
      <c r="H34" s="55" t="s">
        <v>428</v>
      </c>
      <c r="I34" s="3" t="s">
        <v>991</v>
      </c>
      <c r="J34" s="55" t="s">
        <v>991</v>
      </c>
      <c r="K34" s="4" t="s">
        <v>1134</v>
      </c>
      <c r="L34" s="5" t="s">
        <v>2003</v>
      </c>
      <c r="M34" s="4" t="s">
        <v>1170</v>
      </c>
      <c r="N34" s="4" t="s">
        <v>2780</v>
      </c>
      <c r="O34" s="10" t="s">
        <v>2621</v>
      </c>
      <c r="P34" s="10" t="s">
        <v>2863</v>
      </c>
      <c r="Q34" s="4" t="s">
        <v>2004</v>
      </c>
      <c r="R34" s="6"/>
      <c r="S34" s="4" t="s">
        <v>2005</v>
      </c>
      <c r="T34" s="4" t="s">
        <v>2006</v>
      </c>
      <c r="U34" s="10" t="s">
        <v>3099</v>
      </c>
      <c r="V34" s="6"/>
      <c r="W34" s="7" t="s">
        <v>41</v>
      </c>
      <c r="X34" s="3" t="s">
        <v>33</v>
      </c>
      <c r="Y34" s="7" t="s">
        <v>41</v>
      </c>
      <c r="Z34" s="3" t="s">
        <v>24</v>
      </c>
      <c r="AA34" s="7" t="s">
        <v>41</v>
      </c>
      <c r="AB34" s="3" t="s">
        <v>2582</v>
      </c>
      <c r="AC34" s="3" t="s">
        <v>3298</v>
      </c>
      <c r="AD34" s="3" t="s">
        <v>21</v>
      </c>
      <c r="AE34" s="6"/>
      <c r="AF34" s="3" t="s">
        <v>21</v>
      </c>
      <c r="AG34" s="3"/>
      <c r="AH34" s="3" t="s">
        <v>27</v>
      </c>
      <c r="AI34" s="3" t="s">
        <v>28</v>
      </c>
      <c r="AJ34" s="62" t="s">
        <v>4946</v>
      </c>
      <c r="AK34" s="55" t="s">
        <v>68</v>
      </c>
      <c r="AL34" s="54" t="s">
        <v>4470</v>
      </c>
      <c r="AM34" s="54" t="s">
        <v>4471</v>
      </c>
      <c r="AN34" s="86" t="s">
        <v>4472</v>
      </c>
      <c r="AO34" s="95" t="s">
        <v>3446</v>
      </c>
      <c r="AP34" s="55" t="s">
        <v>4064</v>
      </c>
      <c r="AQ34" s="54" t="s">
        <v>4473</v>
      </c>
      <c r="AR34" s="55" t="s">
        <v>3916</v>
      </c>
      <c r="AS34" s="55"/>
      <c r="AT34" s="55"/>
      <c r="AU34" s="55"/>
      <c r="AV34" s="55"/>
      <c r="AW34" s="55"/>
      <c r="AX34" s="94" t="s">
        <v>2520</v>
      </c>
      <c r="AY34" s="88"/>
      <c r="AZ34" s="88"/>
      <c r="BA34" s="55"/>
      <c r="BB34" s="55"/>
      <c r="BC34" s="94" t="s">
        <v>2760</v>
      </c>
      <c r="BD34" s="55" t="s">
        <v>983</v>
      </c>
      <c r="BE34" s="88"/>
      <c r="BF34" s="88"/>
      <c r="BG34" s="55" t="s">
        <v>1011</v>
      </c>
      <c r="BH34" s="55" t="s">
        <v>101</v>
      </c>
      <c r="BI34" s="54" t="s">
        <v>3644</v>
      </c>
      <c r="BJ34" s="55" t="s">
        <v>3656</v>
      </c>
      <c r="BK34" s="55" t="s">
        <v>21</v>
      </c>
      <c r="BL34" s="55"/>
      <c r="BM34" s="55"/>
      <c r="BN34" s="55" t="s">
        <v>21</v>
      </c>
      <c r="BO34" s="55"/>
      <c r="BP34" s="55"/>
      <c r="BQ34" s="90" t="s">
        <v>3466</v>
      </c>
      <c r="BR34" s="200" t="s">
        <v>3389</v>
      </c>
    </row>
    <row r="35" spans="1:70" s="91" customFormat="1" ht="78.75" x14ac:dyDescent="0.25">
      <c r="A35" s="60" t="s">
        <v>978</v>
      </c>
      <c r="B35" s="87" t="s">
        <v>698</v>
      </c>
      <c r="C35" s="10" t="s">
        <v>984</v>
      </c>
      <c r="D35" s="10"/>
      <c r="E35" s="10" t="s">
        <v>984</v>
      </c>
      <c r="F35" s="3" t="s">
        <v>19</v>
      </c>
      <c r="G35" s="3" t="s">
        <v>1095</v>
      </c>
      <c r="H35" s="55" t="s">
        <v>699</v>
      </c>
      <c r="I35" s="3" t="s">
        <v>991</v>
      </c>
      <c r="J35" s="55" t="s">
        <v>991</v>
      </c>
      <c r="K35" s="9" t="s">
        <v>2012</v>
      </c>
      <c r="L35" s="12" t="s">
        <v>2013</v>
      </c>
      <c r="M35" s="4" t="s">
        <v>1170</v>
      </c>
      <c r="N35" s="4" t="s">
        <v>2780</v>
      </c>
      <c r="O35" s="10" t="s">
        <v>2782</v>
      </c>
      <c r="P35" s="10" t="s">
        <v>2864</v>
      </c>
      <c r="Q35" s="4" t="s">
        <v>2014</v>
      </c>
      <c r="R35" s="6"/>
      <c r="S35" s="4" t="s">
        <v>2015</v>
      </c>
      <c r="T35" s="19" t="s">
        <v>2016</v>
      </c>
      <c r="U35" s="10" t="s">
        <v>3100</v>
      </c>
      <c r="V35" s="6"/>
      <c r="W35" s="7" t="s">
        <v>203</v>
      </c>
      <c r="X35" s="3" t="s">
        <v>33</v>
      </c>
      <c r="Y35" s="7" t="s">
        <v>203</v>
      </c>
      <c r="Z35" s="3" t="s">
        <v>90</v>
      </c>
      <c r="AA35" s="7" t="s">
        <v>203</v>
      </c>
      <c r="AB35" s="3" t="s">
        <v>2582</v>
      </c>
      <c r="AC35" s="3" t="s">
        <v>3298</v>
      </c>
      <c r="AD35" s="3" t="s">
        <v>21</v>
      </c>
      <c r="AE35" s="6"/>
      <c r="AF35" s="3" t="s">
        <v>21</v>
      </c>
      <c r="AG35" s="3"/>
      <c r="AH35" s="3" t="s">
        <v>27</v>
      </c>
      <c r="AI35" s="3" t="s">
        <v>28</v>
      </c>
      <c r="AJ35" s="62" t="s">
        <v>4946</v>
      </c>
      <c r="AK35" s="55" t="s">
        <v>68</v>
      </c>
      <c r="AL35" s="55" t="s">
        <v>228</v>
      </c>
      <c r="AM35" s="54" t="s">
        <v>4017</v>
      </c>
      <c r="AN35" s="86" t="s">
        <v>4016</v>
      </c>
      <c r="AO35" s="88" t="s">
        <v>3389</v>
      </c>
      <c r="AP35" s="55" t="s">
        <v>4064</v>
      </c>
      <c r="AQ35" s="86" t="s">
        <v>4016</v>
      </c>
      <c r="AR35" s="54" t="s">
        <v>4017</v>
      </c>
      <c r="AS35" s="55"/>
      <c r="AT35" s="55"/>
      <c r="AU35" s="55"/>
      <c r="AV35" s="55"/>
      <c r="AW35" s="55"/>
      <c r="AX35" s="55" t="s">
        <v>1011</v>
      </c>
      <c r="AY35" s="86" t="s">
        <v>4635</v>
      </c>
      <c r="AZ35" s="88" t="s">
        <v>3950</v>
      </c>
      <c r="BA35" s="55" t="s">
        <v>1011</v>
      </c>
      <c r="BB35" s="55"/>
      <c r="BC35" s="54" t="s">
        <v>2763</v>
      </c>
      <c r="BD35" s="55" t="s">
        <v>983</v>
      </c>
      <c r="BE35" s="86" t="s">
        <v>4636</v>
      </c>
      <c r="BF35" s="88" t="s">
        <v>3950</v>
      </c>
      <c r="BG35" s="89" t="s">
        <v>1011</v>
      </c>
      <c r="BH35" s="55" t="s">
        <v>101</v>
      </c>
      <c r="BI35" s="54" t="s">
        <v>3644</v>
      </c>
      <c r="BJ35" s="55" t="s">
        <v>3656</v>
      </c>
      <c r="BK35" s="55" t="s">
        <v>21</v>
      </c>
      <c r="BL35" s="55"/>
      <c r="BM35" s="55"/>
      <c r="BN35" s="55" t="s">
        <v>21</v>
      </c>
      <c r="BO35" s="55"/>
      <c r="BP35" s="55"/>
      <c r="BQ35" s="90" t="s">
        <v>4637</v>
      </c>
      <c r="BR35" s="200" t="s">
        <v>3389</v>
      </c>
    </row>
    <row r="36" spans="1:70" s="91" customFormat="1" ht="78.75" x14ac:dyDescent="0.25">
      <c r="A36" s="60" t="s">
        <v>979</v>
      </c>
      <c r="B36" s="87" t="s">
        <v>515</v>
      </c>
      <c r="C36" s="10" t="s">
        <v>984</v>
      </c>
      <c r="D36" s="10"/>
      <c r="E36" s="10" t="s">
        <v>984</v>
      </c>
      <c r="F36" s="3" t="s">
        <v>19</v>
      </c>
      <c r="G36" s="3" t="s">
        <v>1103</v>
      </c>
      <c r="H36" s="55" t="s">
        <v>516</v>
      </c>
      <c r="I36" s="3" t="s">
        <v>991</v>
      </c>
      <c r="J36" s="55" t="s">
        <v>991</v>
      </c>
      <c r="K36" s="4" t="s">
        <v>2315</v>
      </c>
      <c r="L36" s="5" t="s">
        <v>2316</v>
      </c>
      <c r="M36" s="4" t="s">
        <v>1184</v>
      </c>
      <c r="N36" s="4" t="s">
        <v>2780</v>
      </c>
      <c r="O36" s="10" t="s">
        <v>2621</v>
      </c>
      <c r="P36" s="10" t="s">
        <v>2866</v>
      </c>
      <c r="Q36" s="4" t="s">
        <v>2317</v>
      </c>
      <c r="R36" s="6"/>
      <c r="S36" s="4" t="s">
        <v>2318</v>
      </c>
      <c r="T36" s="4" t="s">
        <v>2319</v>
      </c>
      <c r="U36" s="10" t="s">
        <v>3103</v>
      </c>
      <c r="V36" s="6"/>
      <c r="W36" s="7" t="s">
        <v>128</v>
      </c>
      <c r="X36" s="3" t="s">
        <v>33</v>
      </c>
      <c r="Y36" s="7" t="s">
        <v>128</v>
      </c>
      <c r="Z36" s="3" t="s">
        <v>90</v>
      </c>
      <c r="AA36" s="7" t="s">
        <v>128</v>
      </c>
      <c r="AB36" s="3" t="s">
        <v>2582</v>
      </c>
      <c r="AC36" s="3" t="s">
        <v>3298</v>
      </c>
      <c r="AD36" s="3" t="s">
        <v>21</v>
      </c>
      <c r="AE36" s="6"/>
      <c r="AF36" s="3" t="s">
        <v>21</v>
      </c>
      <c r="AG36" s="3"/>
      <c r="AH36" s="3" t="s">
        <v>27</v>
      </c>
      <c r="AI36" s="3" t="s">
        <v>28</v>
      </c>
      <c r="AJ36" s="62" t="s">
        <v>3301</v>
      </c>
      <c r="AK36" s="54" t="s">
        <v>3289</v>
      </c>
      <c r="AL36" s="54" t="s">
        <v>4525</v>
      </c>
      <c r="AM36" s="54" t="s">
        <v>4601</v>
      </c>
      <c r="AN36" s="86" t="s">
        <v>4602</v>
      </c>
      <c r="AO36" s="88" t="s">
        <v>3389</v>
      </c>
      <c r="AP36" s="55" t="s">
        <v>4064</v>
      </c>
      <c r="AQ36" s="54" t="s">
        <v>4603</v>
      </c>
      <c r="AR36" s="55" t="s">
        <v>3495</v>
      </c>
      <c r="AS36" s="55"/>
      <c r="AT36" s="55"/>
      <c r="AU36" s="55"/>
      <c r="AV36" s="55"/>
      <c r="AW36" s="55"/>
      <c r="AX36" s="94" t="s">
        <v>2520</v>
      </c>
      <c r="AY36" s="88"/>
      <c r="AZ36" s="88"/>
      <c r="BA36" s="55"/>
      <c r="BB36" s="55"/>
      <c r="BC36" s="54" t="s">
        <v>4129</v>
      </c>
      <c r="BD36" s="55" t="s">
        <v>32</v>
      </c>
      <c r="BE36" s="86" t="s">
        <v>4604</v>
      </c>
      <c r="BF36" s="88" t="s">
        <v>4076</v>
      </c>
      <c r="BG36" s="88" t="s">
        <v>2471</v>
      </c>
      <c r="BH36" s="55" t="s">
        <v>101</v>
      </c>
      <c r="BI36" s="54" t="s">
        <v>3644</v>
      </c>
      <c r="BJ36" s="55" t="s">
        <v>3656</v>
      </c>
      <c r="BK36" s="55" t="s">
        <v>21</v>
      </c>
      <c r="BL36" s="55"/>
      <c r="BM36" s="55"/>
      <c r="BN36" s="55" t="s">
        <v>21</v>
      </c>
      <c r="BO36" s="55"/>
      <c r="BP36" s="55"/>
      <c r="BQ36" s="90" t="s">
        <v>3466</v>
      </c>
      <c r="BR36" s="200" t="s">
        <v>3389</v>
      </c>
    </row>
    <row r="37" spans="1:70" s="91" customFormat="1" ht="63" x14ac:dyDescent="0.25">
      <c r="A37" s="60" t="s">
        <v>980</v>
      </c>
      <c r="B37" s="87" t="s">
        <v>364</v>
      </c>
      <c r="C37" s="10" t="s">
        <v>984</v>
      </c>
      <c r="D37" s="10"/>
      <c r="E37" s="10" t="s">
        <v>984</v>
      </c>
      <c r="F37" s="3" t="s">
        <v>19</v>
      </c>
      <c r="G37" s="3" t="s">
        <v>1039</v>
      </c>
      <c r="H37" s="55" t="s">
        <v>365</v>
      </c>
      <c r="I37" s="3" t="s">
        <v>991</v>
      </c>
      <c r="J37" s="55" t="s">
        <v>991</v>
      </c>
      <c r="K37" s="4" t="s">
        <v>1481</v>
      </c>
      <c r="L37" s="5" t="s">
        <v>1482</v>
      </c>
      <c r="M37" s="4" t="s">
        <v>1184</v>
      </c>
      <c r="N37" s="4" t="s">
        <v>2780</v>
      </c>
      <c r="O37" s="10" t="s">
        <v>2621</v>
      </c>
      <c r="P37" s="10" t="s">
        <v>2974</v>
      </c>
      <c r="Q37" s="4" t="s">
        <v>1483</v>
      </c>
      <c r="R37" s="6"/>
      <c r="S37" s="9" t="s">
        <v>1484</v>
      </c>
      <c r="T37" s="19" t="s">
        <v>1485</v>
      </c>
      <c r="U37" s="10" t="s">
        <v>3251</v>
      </c>
      <c r="V37" s="6"/>
      <c r="W37" s="7" t="s">
        <v>128</v>
      </c>
      <c r="X37" s="10" t="s">
        <v>33</v>
      </c>
      <c r="Y37" s="7" t="s">
        <v>128</v>
      </c>
      <c r="Z37" s="3" t="s">
        <v>90</v>
      </c>
      <c r="AA37" s="7" t="s">
        <v>128</v>
      </c>
      <c r="AB37" s="3" t="s">
        <v>2582</v>
      </c>
      <c r="AC37" s="3" t="s">
        <v>3298</v>
      </c>
      <c r="AD37" s="3" t="s">
        <v>21</v>
      </c>
      <c r="AE37" s="6"/>
      <c r="AF37" s="3" t="s">
        <v>21</v>
      </c>
      <c r="AG37" s="3"/>
      <c r="AH37" s="3" t="s">
        <v>27</v>
      </c>
      <c r="AI37" s="3" t="s">
        <v>28</v>
      </c>
      <c r="AJ37" s="62" t="s">
        <v>4946</v>
      </c>
      <c r="AK37" s="55" t="s">
        <v>68</v>
      </c>
      <c r="AL37" s="55" t="s">
        <v>366</v>
      </c>
      <c r="AM37" s="55" t="s">
        <v>3495</v>
      </c>
      <c r="AN37" s="86" t="s">
        <v>4582</v>
      </c>
      <c r="AO37" s="95" t="s">
        <v>3469</v>
      </c>
      <c r="AP37" s="88" t="s">
        <v>1014</v>
      </c>
      <c r="AQ37" s="86" t="s">
        <v>3323</v>
      </c>
      <c r="AR37" s="88" t="s">
        <v>3485</v>
      </c>
      <c r="AS37" s="88"/>
      <c r="AT37" s="88"/>
      <c r="AU37" s="88"/>
      <c r="AV37" s="88"/>
      <c r="AW37" s="88"/>
      <c r="AX37" s="55" t="s">
        <v>1011</v>
      </c>
      <c r="AY37" s="86" t="s">
        <v>4583</v>
      </c>
      <c r="AZ37" s="88" t="s">
        <v>4584</v>
      </c>
      <c r="BA37" s="55" t="s">
        <v>1011</v>
      </c>
      <c r="BB37" s="55"/>
      <c r="BC37" s="88" t="s">
        <v>2471</v>
      </c>
      <c r="BD37" s="55" t="s">
        <v>32</v>
      </c>
      <c r="BE37" s="86" t="s">
        <v>4585</v>
      </c>
      <c r="BF37" s="88" t="s">
        <v>3760</v>
      </c>
      <c r="BG37" s="88" t="s">
        <v>2471</v>
      </c>
      <c r="BH37" s="55" t="s">
        <v>21</v>
      </c>
      <c r="BI37" s="55"/>
      <c r="BJ37" s="55"/>
      <c r="BK37" s="55" t="s">
        <v>21</v>
      </c>
      <c r="BL37" s="55"/>
      <c r="BM37" s="55"/>
      <c r="BN37" s="55" t="s">
        <v>21</v>
      </c>
      <c r="BO37" s="55"/>
      <c r="BP37" s="55"/>
      <c r="BQ37" s="96"/>
      <c r="BR37" s="200" t="s">
        <v>3389</v>
      </c>
    </row>
    <row r="38" spans="1:70" s="203" customFormat="1" ht="63" x14ac:dyDescent="0.25">
      <c r="A38" s="60" t="s">
        <v>981</v>
      </c>
      <c r="B38" s="2" t="s">
        <v>661</v>
      </c>
      <c r="C38" s="10" t="s">
        <v>3389</v>
      </c>
      <c r="D38" s="10"/>
      <c r="E38" s="10" t="s">
        <v>3389</v>
      </c>
      <c r="F38" s="3" t="s">
        <v>52</v>
      </c>
      <c r="G38" s="3" t="s">
        <v>1038</v>
      </c>
      <c r="H38" s="3" t="s">
        <v>662</v>
      </c>
      <c r="I38" s="3" t="s">
        <v>991</v>
      </c>
      <c r="J38" s="3" t="s">
        <v>991</v>
      </c>
      <c r="K38" s="9" t="s">
        <v>2330</v>
      </c>
      <c r="L38" s="5" t="s">
        <v>2331</v>
      </c>
      <c r="M38" s="4" t="s">
        <v>1170</v>
      </c>
      <c r="N38" s="4" t="s">
        <v>2780</v>
      </c>
      <c r="O38" s="10" t="e">
        <v>#N/A</v>
      </c>
      <c r="P38" s="10" t="e">
        <v>#N/A</v>
      </c>
      <c r="Q38" s="4" t="s">
        <v>2332</v>
      </c>
      <c r="R38" s="6"/>
      <c r="S38" s="4" t="s">
        <v>2333</v>
      </c>
      <c r="T38" s="4" t="s">
        <v>21</v>
      </c>
      <c r="U38" s="10" t="s">
        <v>3255</v>
      </c>
      <c r="V38" s="6"/>
      <c r="W38" s="7" t="s">
        <v>664</v>
      </c>
      <c r="X38" s="3" t="s">
        <v>33</v>
      </c>
      <c r="Y38" s="7" t="s">
        <v>664</v>
      </c>
      <c r="Z38" s="3" t="s">
        <v>90</v>
      </c>
      <c r="AA38" s="7" t="s">
        <v>663</v>
      </c>
      <c r="AB38" s="3" t="s">
        <v>2582</v>
      </c>
      <c r="AC38" s="3" t="s">
        <v>3298</v>
      </c>
      <c r="AD38" s="3" t="s">
        <v>21</v>
      </c>
      <c r="AE38" s="6"/>
      <c r="AF38" s="7" t="s">
        <v>665</v>
      </c>
      <c r="AG38" s="7" t="s">
        <v>984</v>
      </c>
      <c r="AH38" s="3" t="s">
        <v>27</v>
      </c>
      <c r="AI38" s="3" t="s">
        <v>28</v>
      </c>
      <c r="AJ38" s="3" t="s">
        <v>3301</v>
      </c>
      <c r="AK38" s="3" t="s">
        <v>35</v>
      </c>
      <c r="AL38" s="3" t="s">
        <v>1163</v>
      </c>
      <c r="AM38" s="3"/>
      <c r="AN38" s="10"/>
      <c r="AO38" s="10"/>
      <c r="AP38" s="10" t="s">
        <v>3279</v>
      </c>
      <c r="AQ38" s="10"/>
      <c r="AR38" s="10"/>
      <c r="AS38" s="3"/>
      <c r="AT38" s="3"/>
      <c r="AU38" s="3"/>
      <c r="AV38" s="3"/>
      <c r="AW38" s="3"/>
      <c r="AX38" s="3" t="s">
        <v>58</v>
      </c>
      <c r="AY38" s="10"/>
      <c r="AZ38" s="10"/>
      <c r="BA38" s="3"/>
      <c r="BB38" s="3"/>
      <c r="BC38" s="3" t="s">
        <v>32</v>
      </c>
      <c r="BD38" s="3" t="s">
        <v>32</v>
      </c>
      <c r="BE38" s="10"/>
      <c r="BF38" s="10"/>
      <c r="BG38" s="3" t="s">
        <v>32</v>
      </c>
      <c r="BH38" s="3" t="s">
        <v>45</v>
      </c>
      <c r="BI38" s="3"/>
      <c r="BJ38" s="3"/>
      <c r="BK38" s="3" t="s">
        <v>21</v>
      </c>
      <c r="BL38" s="3"/>
      <c r="BM38" s="3"/>
      <c r="BN38" s="3" t="s">
        <v>21</v>
      </c>
      <c r="BO38" s="3"/>
      <c r="BP38" s="3"/>
      <c r="BQ38" s="14" t="s">
        <v>2612</v>
      </c>
      <c r="BR38" s="200" t="s">
        <v>3389</v>
      </c>
    </row>
    <row r="41" spans="1:70" s="158" customFormat="1" ht="31.15" customHeight="1" x14ac:dyDescent="0.2">
      <c r="A41" s="210" t="s">
        <v>4904</v>
      </c>
      <c r="B41" s="212" t="s">
        <v>987</v>
      </c>
      <c r="C41" s="212" t="s">
        <v>4905</v>
      </c>
      <c r="D41" s="210" t="s">
        <v>4906</v>
      </c>
      <c r="E41" s="210"/>
      <c r="F41" s="210"/>
      <c r="G41" s="210"/>
      <c r="H41" s="210"/>
      <c r="I41" s="210" t="s">
        <v>4907</v>
      </c>
      <c r="J41" s="210" t="s">
        <v>3431</v>
      </c>
      <c r="K41" s="210"/>
      <c r="L41" s="210"/>
      <c r="M41" s="210"/>
      <c r="N41" s="210"/>
      <c r="O41" s="210"/>
      <c r="P41" s="210" t="s">
        <v>4908</v>
      </c>
      <c r="Q41" s="210"/>
      <c r="R41" s="210"/>
      <c r="S41" s="210"/>
      <c r="T41" s="210"/>
      <c r="U41" s="210"/>
      <c r="V41" s="210"/>
      <c r="W41" s="210"/>
      <c r="X41" s="210"/>
      <c r="Y41" s="210" t="s">
        <v>4909</v>
      </c>
      <c r="Z41" s="210"/>
      <c r="AA41" s="210"/>
      <c r="AB41" s="210"/>
      <c r="AC41" s="210"/>
      <c r="AD41" s="210"/>
      <c r="AE41" s="210"/>
      <c r="AF41" s="210"/>
      <c r="AG41" s="210"/>
      <c r="AH41" s="210"/>
      <c r="AI41" s="210" t="s">
        <v>4910</v>
      </c>
      <c r="AJ41" s="210"/>
      <c r="AK41" s="210"/>
      <c r="AL41" s="210" t="s">
        <v>4911</v>
      </c>
      <c r="AM41" s="210"/>
      <c r="AN41" s="210" t="s">
        <v>4912</v>
      </c>
      <c r="AO41" s="210" t="s">
        <v>52</v>
      </c>
    </row>
    <row r="42" spans="1:70" s="158" customFormat="1" ht="75.599999999999994" customHeight="1" x14ac:dyDescent="0.2">
      <c r="A42" s="210"/>
      <c r="B42" s="213"/>
      <c r="C42" s="213"/>
      <c r="D42" s="157" t="s">
        <v>4913</v>
      </c>
      <c r="E42" s="157" t="s">
        <v>4914</v>
      </c>
      <c r="F42" s="157" t="s">
        <v>4915</v>
      </c>
      <c r="G42" s="157" t="s">
        <v>3295</v>
      </c>
      <c r="H42" s="157" t="s">
        <v>3298</v>
      </c>
      <c r="I42" s="210"/>
      <c r="J42" s="157" t="s">
        <v>29</v>
      </c>
      <c r="K42" s="157" t="s">
        <v>35</v>
      </c>
      <c r="L42" s="157" t="s">
        <v>68</v>
      </c>
      <c r="M42" s="157" t="s">
        <v>138</v>
      </c>
      <c r="N42" s="157" t="s">
        <v>45</v>
      </c>
      <c r="O42" s="157" t="s">
        <v>4916</v>
      </c>
      <c r="P42" s="157" t="s">
        <v>1133</v>
      </c>
      <c r="Q42" s="157" t="s">
        <v>1011</v>
      </c>
      <c r="R42" s="157" t="s">
        <v>3299</v>
      </c>
      <c r="S42" s="157" t="s">
        <v>3300</v>
      </c>
      <c r="T42" s="157" t="s">
        <v>3272</v>
      </c>
      <c r="U42" s="157" t="s">
        <v>3301</v>
      </c>
      <c r="V42" s="157" t="s">
        <v>1004</v>
      </c>
      <c r="W42" s="157" t="s">
        <v>2521</v>
      </c>
      <c r="X42" s="157" t="s">
        <v>4917</v>
      </c>
      <c r="Y42" s="157" t="s">
        <v>1133</v>
      </c>
      <c r="Z42" s="157" t="s">
        <v>1011</v>
      </c>
      <c r="AA42" s="157" t="s">
        <v>2471</v>
      </c>
      <c r="AB42" s="157" t="s">
        <v>3299</v>
      </c>
      <c r="AC42" s="157" t="s">
        <v>3300</v>
      </c>
      <c r="AD42" s="157" t="s">
        <v>3272</v>
      </c>
      <c r="AE42" s="157" t="s">
        <v>3301</v>
      </c>
      <c r="AF42" s="157" t="s">
        <v>32</v>
      </c>
      <c r="AG42" s="157" t="s">
        <v>48</v>
      </c>
      <c r="AH42" s="157" t="s">
        <v>3302</v>
      </c>
      <c r="AI42" s="157" t="s">
        <v>4918</v>
      </c>
      <c r="AJ42" s="157" t="s">
        <v>3299</v>
      </c>
      <c r="AK42" s="157" t="s">
        <v>4919</v>
      </c>
      <c r="AL42" s="157" t="s">
        <v>4920</v>
      </c>
      <c r="AM42" s="157" t="s">
        <v>4921</v>
      </c>
      <c r="AN42" s="210"/>
      <c r="AO42" s="210"/>
    </row>
    <row r="43" spans="1:70" s="141" customFormat="1" ht="52.9" customHeight="1" x14ac:dyDescent="0.2">
      <c r="A43" s="46"/>
      <c r="B43" s="142" t="s">
        <v>4950</v>
      </c>
      <c r="C43" s="157">
        <f t="shared" ref="C43" si="0">SUM(D43:H43)</f>
        <v>32</v>
      </c>
      <c r="D43" s="48">
        <f>SUM((COUNTIF($AB$7:$AB$38,"HT")+(COUNTIF($AB$7:$AB$38,"TK")+(COUNTIF($AB$7:$AB$38,"TP"))+(COUNTIF($AB$7:$AB$38,"TTT")))))</f>
        <v>1</v>
      </c>
      <c r="E43" s="48">
        <f>SUM((COUNTIF($AB$7:$AB$38,"PHT")+(COUNTIF($AB$7:$AB$38,"PK")+(COUNTIF($AB$7:$AB$38,"PP"))+(COUNTIF($AB$7:$AB$38,"PTT")))))</f>
        <v>1</v>
      </c>
      <c r="F43" s="48">
        <f>SUM((COUNTIF($AB$7:$AB$38,"TBM")+(COUNTIF($AB$7:$AB$38,"TT"))))</f>
        <v>2</v>
      </c>
      <c r="G43" s="48">
        <f>COUNTIF($AB$7:$AB$38,"NV")</f>
        <v>0</v>
      </c>
      <c r="H43" s="48">
        <f>COUNTIF($AB$7:$AB$38,"GV")</f>
        <v>28</v>
      </c>
      <c r="I43" s="48">
        <f>COUNTIF($D$7:$D$38,"x")</f>
        <v>0</v>
      </c>
      <c r="J43" s="48">
        <f>COUNTIF($AJ$7:$AJ$38,"TS")</f>
        <v>0</v>
      </c>
      <c r="K43" s="48">
        <f>COUNTIF($AJ$7:$AJ$38,"THS")</f>
        <v>23</v>
      </c>
      <c r="L43" s="48">
        <f>COUNTIF($AJ$7:$AJ$38,"DH")</f>
        <v>9</v>
      </c>
      <c r="M43" s="48">
        <f>COUNTIF($AJ$7:$AJ$38,"CD")</f>
        <v>0</v>
      </c>
      <c r="N43" s="48">
        <f>COUNTIF($AJ$7:$AJ$38,"TC")</f>
        <v>0</v>
      </c>
      <c r="O43" s="48">
        <f>COUNTIF($AJ$7:$AJ$38,"")</f>
        <v>0</v>
      </c>
      <c r="P43" s="48">
        <f>COUNTIF($BA$7:$BA$38,"A")</f>
        <v>8</v>
      </c>
      <c r="Q43" s="48">
        <f>COUNTIF($BA$7:$BA$38,"B")</f>
        <v>8</v>
      </c>
      <c r="R43" s="48">
        <f>COUNTIF($BA$7:$BA$38,"TC")</f>
        <v>0</v>
      </c>
      <c r="S43" s="48">
        <f>COUNTIF($BA$7:$BA$38,"CD")</f>
        <v>0</v>
      </c>
      <c r="T43" s="48">
        <f>COUNTIF($BA$7:$BA$38,"DH")</f>
        <v>2</v>
      </c>
      <c r="U43" s="48">
        <f>COUNTIF($BA$7:$BA$38,"THS")</f>
        <v>0</v>
      </c>
      <c r="V43" s="48">
        <f>COUNTIF($BB$7:$BB$38,"IC3")</f>
        <v>0</v>
      </c>
      <c r="W43" s="48">
        <f>COUNTIF($BA$7:$BA$38,"UD CNTT CB")</f>
        <v>6</v>
      </c>
      <c r="X43" s="48">
        <f>COUNTIF($BA$7:$BA$38,"UD CNTT NC")</f>
        <v>0</v>
      </c>
      <c r="Y43" s="189">
        <f>SUM((COUNTIF($BG$7:$BG$38,"A"))+(COUNTIF($BG$7:$BG$38,"A1")))</f>
        <v>0</v>
      </c>
      <c r="Z43" s="189">
        <f>SUM((COUNTIF($BG$7:$BG$38,"B"))+(COUNTIF($BG$7:$BG$38,"A2")))</f>
        <v>5</v>
      </c>
      <c r="AA43" s="48">
        <f>COUNTIF($BG$7:$BG$38,"C")</f>
        <v>4</v>
      </c>
      <c r="AB43" s="48">
        <f>COUNTIF($BG$7:$BG$38,"TC")</f>
        <v>0</v>
      </c>
      <c r="AC43" s="48">
        <f>COUNTIF($BG$7:$BG$38,"CD")</f>
        <v>0</v>
      </c>
      <c r="AD43" s="48">
        <f>COUNTIF($BG$7:$BG$38,"DH")</f>
        <v>3</v>
      </c>
      <c r="AE43" s="48">
        <f>COUNTIF($BG$7:$BG$38,"THS")</f>
        <v>7</v>
      </c>
      <c r="AF43" s="48">
        <f>COUNTIF($BG$7:$BG$38,"B1")</f>
        <v>11</v>
      </c>
      <c r="AG43" s="48">
        <f>COUNTIF($BG$7:$BG$38,"B2")</f>
        <v>2</v>
      </c>
      <c r="AH43" s="48">
        <f>COUNTIF($BG$7:$BG$38,"C1")</f>
        <v>0</v>
      </c>
      <c r="AI43" s="48">
        <f>COUNTIF($BH$7:$BH$38,"Sơ cấp")</f>
        <v>25</v>
      </c>
      <c r="AJ43" s="48">
        <f>COUNTIF($BH$7:$BH$38,"Trung cấp")</f>
        <v>6</v>
      </c>
      <c r="AK43" s="48">
        <f>COUNTIF($BH$7:$BH$38,"Cao cấp")</f>
        <v>0</v>
      </c>
      <c r="AL43" s="48">
        <f>COUNTIF($X$7:$X$38,"Sở GDĐT TPHCM")</f>
        <v>32</v>
      </c>
      <c r="AM43" s="48">
        <f>COUNTIF($X$7:$X$38,"Trường CĐ Lý Tự Trọng TPHCM")</f>
        <v>0</v>
      </c>
      <c r="AN43" s="48">
        <f>COUNTIF($AG$7:$AG$38,"x")</f>
        <v>5</v>
      </c>
      <c r="AO43" s="48">
        <f>COUNTIF($F$7:$F$38,"Nữ")</f>
        <v>18</v>
      </c>
    </row>
    <row r="1264" spans="42:42" x14ac:dyDescent="0.25">
      <c r="AP1264" s="1">
        <f>COUNTIF(AJ7:AJ37,"Thạc sỹ")</f>
        <v>0</v>
      </c>
    </row>
  </sheetData>
  <autoFilter ref="A6:BQ38"/>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41:AO42"/>
    <mergeCell ref="A41:A42"/>
    <mergeCell ref="B41:B42"/>
    <mergeCell ref="C41:C42"/>
    <mergeCell ref="D41:H41"/>
    <mergeCell ref="I41:I42"/>
    <mergeCell ref="J41:O41"/>
    <mergeCell ref="P41:X41"/>
    <mergeCell ref="Y41:AH41"/>
    <mergeCell ref="AI41:AK41"/>
    <mergeCell ref="AL41:AM41"/>
    <mergeCell ref="AN41:AN42"/>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83"/>
  <sheetViews>
    <sheetView topLeftCell="A4" zoomScaleNormal="100" zoomScaleSheetLayoutView="90" workbookViewId="0">
      <pane ySplit="3" topLeftCell="A22" activePane="bottomLeft" state="frozen"/>
      <selection activeCell="A4" sqref="A4"/>
      <selection pane="bottomLeft" activeCell="C7" sqref="C7"/>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22"/>
      <c r="AL1" s="52"/>
      <c r="AM1" s="52"/>
      <c r="AN1" s="124"/>
      <c r="AO1" s="124"/>
      <c r="AP1" s="206" t="s">
        <v>3315</v>
      </c>
      <c r="AQ1" s="206"/>
      <c r="AR1" s="206"/>
      <c r="AS1" s="206"/>
      <c r="AT1" s="206"/>
      <c r="AU1" s="206"/>
      <c r="AV1" s="206"/>
      <c r="AW1" s="206"/>
      <c r="AX1" s="206"/>
      <c r="AY1" s="207"/>
      <c r="AZ1" s="207"/>
      <c r="BA1" s="206"/>
      <c r="BB1" s="206"/>
      <c r="BC1" s="206"/>
      <c r="BD1" s="206"/>
      <c r="BE1" s="207"/>
      <c r="BF1" s="207"/>
      <c r="BG1" s="53"/>
      <c r="BH1" s="53"/>
      <c r="BI1" s="53"/>
      <c r="BJ1" s="53"/>
      <c r="BK1" s="53"/>
      <c r="BQ1" s="76"/>
    </row>
    <row r="2" spans="1:70" s="39" customFormat="1" ht="18.600000000000001" customHeight="1" x14ac:dyDescent="0.3">
      <c r="A2" s="122"/>
      <c r="B2" s="122"/>
      <c r="C2" s="122"/>
      <c r="D2" s="122"/>
      <c r="E2" s="122"/>
      <c r="F2" s="122"/>
      <c r="G2" s="122"/>
      <c r="H2" s="122"/>
      <c r="I2" s="122"/>
      <c r="J2" s="122"/>
      <c r="K2" s="122"/>
      <c r="L2" s="51"/>
      <c r="M2" s="51"/>
      <c r="AC2" s="123"/>
      <c r="AD2" s="123"/>
      <c r="AE2" s="123"/>
      <c r="AF2" s="123"/>
      <c r="AG2" s="123"/>
      <c r="AH2" s="123"/>
      <c r="AI2" s="123"/>
      <c r="AJ2" s="123"/>
      <c r="AK2" s="123"/>
      <c r="AL2" s="123"/>
      <c r="AM2" s="123"/>
      <c r="AN2" s="124"/>
      <c r="AO2" s="124"/>
      <c r="AP2" s="123"/>
      <c r="AQ2" s="123"/>
      <c r="AR2" s="123"/>
      <c r="AS2" s="123"/>
      <c r="AT2" s="123"/>
      <c r="AU2" s="123"/>
      <c r="AV2" s="123"/>
      <c r="AW2" s="123"/>
      <c r="AX2" s="123"/>
      <c r="AY2" s="124"/>
      <c r="AZ2" s="124"/>
      <c r="BA2" s="123"/>
      <c r="BB2" s="123"/>
      <c r="BD2" s="123"/>
      <c r="BE2" s="124"/>
      <c r="BF2" s="124"/>
      <c r="BG2" s="53"/>
      <c r="BH2" s="123"/>
      <c r="BI2" s="123"/>
      <c r="BJ2" s="123"/>
      <c r="BK2" s="123"/>
      <c r="BL2" s="123"/>
      <c r="BM2" s="123"/>
      <c r="BN2" s="123"/>
      <c r="BO2" s="123"/>
      <c r="BP2" s="123"/>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26"/>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27" t="s">
        <v>3305</v>
      </c>
      <c r="AK6" s="127" t="s">
        <v>12</v>
      </c>
      <c r="AL6" s="127" t="s">
        <v>13</v>
      </c>
      <c r="AM6" s="127" t="s">
        <v>2554</v>
      </c>
      <c r="AN6" s="127" t="s">
        <v>2555</v>
      </c>
      <c r="AO6" s="127" t="s">
        <v>3399</v>
      </c>
      <c r="AP6" s="127" t="s">
        <v>2616</v>
      </c>
      <c r="AQ6" s="127" t="s">
        <v>3414</v>
      </c>
      <c r="AR6" s="127" t="s">
        <v>3400</v>
      </c>
      <c r="AS6" s="127" t="s">
        <v>3421</v>
      </c>
      <c r="AT6" s="127" t="s">
        <v>3414</v>
      </c>
      <c r="AU6" s="127" t="s">
        <v>3400</v>
      </c>
      <c r="AV6" s="127" t="s">
        <v>3423</v>
      </c>
      <c r="AW6" s="127" t="s">
        <v>3422</v>
      </c>
      <c r="AX6" s="127" t="s">
        <v>17</v>
      </c>
      <c r="AY6" s="127" t="s">
        <v>3427</v>
      </c>
      <c r="AZ6" s="127" t="s">
        <v>3400</v>
      </c>
      <c r="BA6" s="127" t="s">
        <v>3306</v>
      </c>
      <c r="BB6" s="127" t="s">
        <v>3983</v>
      </c>
      <c r="BC6" s="127" t="s">
        <v>2557</v>
      </c>
      <c r="BD6" s="127" t="s">
        <v>3270</v>
      </c>
      <c r="BE6" s="127" t="s">
        <v>3414</v>
      </c>
      <c r="BF6" s="127" t="s">
        <v>3258</v>
      </c>
      <c r="BG6" s="127" t="s">
        <v>3430</v>
      </c>
      <c r="BH6" s="127" t="s">
        <v>14</v>
      </c>
      <c r="BI6" s="127" t="s">
        <v>3427</v>
      </c>
      <c r="BJ6" s="127" t="s">
        <v>3400</v>
      </c>
      <c r="BK6" s="127" t="s">
        <v>15</v>
      </c>
      <c r="BL6" s="127" t="s">
        <v>3427</v>
      </c>
      <c r="BM6" s="127" t="s">
        <v>3400</v>
      </c>
      <c r="BN6" s="127" t="s">
        <v>16</v>
      </c>
      <c r="BO6" s="127" t="s">
        <v>3427</v>
      </c>
      <c r="BP6" s="127" t="s">
        <v>3400</v>
      </c>
      <c r="BQ6" s="222"/>
    </row>
    <row r="7" spans="1:70" s="91" customFormat="1" ht="94.15" customHeight="1" x14ac:dyDescent="0.25">
      <c r="A7" s="60" t="s">
        <v>950</v>
      </c>
      <c r="B7" s="87" t="s">
        <v>97</v>
      </c>
      <c r="C7" s="10" t="s">
        <v>984</v>
      </c>
      <c r="D7" s="10"/>
      <c r="E7" s="10" t="s">
        <v>984</v>
      </c>
      <c r="F7" s="3" t="s">
        <v>19</v>
      </c>
      <c r="G7" s="3" t="s">
        <v>1070</v>
      </c>
      <c r="H7" s="55" t="s">
        <v>98</v>
      </c>
      <c r="I7" s="3" t="s">
        <v>988</v>
      </c>
      <c r="J7" s="55" t="s">
        <v>988</v>
      </c>
      <c r="K7" s="9" t="s">
        <v>2680</v>
      </c>
      <c r="L7" s="12" t="s">
        <v>2681</v>
      </c>
      <c r="M7" s="4" t="s">
        <v>2615</v>
      </c>
      <c r="N7" s="4" t="s">
        <v>2780</v>
      </c>
      <c r="O7" s="10" t="s">
        <v>2621</v>
      </c>
      <c r="P7" s="10" t="s">
        <v>2954</v>
      </c>
      <c r="Q7" s="4" t="s">
        <v>1971</v>
      </c>
      <c r="R7" s="6"/>
      <c r="S7" s="4" t="s">
        <v>1972</v>
      </c>
      <c r="T7" s="19" t="s">
        <v>1973</v>
      </c>
      <c r="U7" s="10" t="s">
        <v>3219</v>
      </c>
      <c r="V7" s="6"/>
      <c r="W7" s="7" t="s">
        <v>99</v>
      </c>
      <c r="X7" s="10" t="s">
        <v>33</v>
      </c>
      <c r="Y7" s="7" t="s">
        <v>94</v>
      </c>
      <c r="Z7" s="3" t="s">
        <v>24</v>
      </c>
      <c r="AA7" s="7" t="s">
        <v>99</v>
      </c>
      <c r="AB7" s="62" t="s">
        <v>4943</v>
      </c>
      <c r="AC7" s="3" t="s">
        <v>67</v>
      </c>
      <c r="AD7" s="7" t="s">
        <v>100</v>
      </c>
      <c r="AE7" s="6"/>
      <c r="AF7" s="3" t="s">
        <v>21</v>
      </c>
      <c r="AG7" s="3"/>
      <c r="AH7" s="3" t="s">
        <v>27</v>
      </c>
      <c r="AI7" s="3" t="s">
        <v>28</v>
      </c>
      <c r="AJ7" s="62" t="s">
        <v>3273</v>
      </c>
      <c r="AK7" s="54" t="s">
        <v>3415</v>
      </c>
      <c r="AL7" s="55" t="s">
        <v>96</v>
      </c>
      <c r="AM7" s="54" t="s">
        <v>4166</v>
      </c>
      <c r="AN7" s="86" t="s">
        <v>4167</v>
      </c>
      <c r="AO7" s="86" t="s">
        <v>4168</v>
      </c>
      <c r="AP7" s="55" t="s">
        <v>2519</v>
      </c>
      <c r="AQ7" s="54" t="s">
        <v>4169</v>
      </c>
      <c r="AR7" s="55" t="s">
        <v>3491</v>
      </c>
      <c r="AS7" s="55"/>
      <c r="AT7" s="55"/>
      <c r="AU7" s="55"/>
      <c r="AV7" s="55"/>
      <c r="AW7" s="55"/>
      <c r="AX7" s="54" t="s">
        <v>3997</v>
      </c>
      <c r="AY7" s="86" t="s">
        <v>4170</v>
      </c>
      <c r="AZ7" s="86" t="s">
        <v>4171</v>
      </c>
      <c r="BA7" s="55" t="s">
        <v>4946</v>
      </c>
      <c r="BB7" s="55" t="s">
        <v>1004</v>
      </c>
      <c r="BC7" s="55" t="s">
        <v>68</v>
      </c>
      <c r="BD7" s="55" t="s">
        <v>3302</v>
      </c>
      <c r="BE7" s="86" t="s">
        <v>4172</v>
      </c>
      <c r="BF7" s="88" t="s">
        <v>4035</v>
      </c>
      <c r="BG7" s="66" t="s">
        <v>4946</v>
      </c>
      <c r="BH7" s="55" t="s">
        <v>45</v>
      </c>
      <c r="BI7" s="54" t="s">
        <v>3619</v>
      </c>
      <c r="BJ7" s="55" t="s">
        <v>3620</v>
      </c>
      <c r="BK7" s="55" t="s">
        <v>21</v>
      </c>
      <c r="BL7" s="55"/>
      <c r="BM7" s="55"/>
      <c r="BN7" s="94" t="s">
        <v>46</v>
      </c>
      <c r="BO7" s="55"/>
      <c r="BP7" s="55"/>
      <c r="BQ7" s="90" t="s">
        <v>4173</v>
      </c>
      <c r="BR7" s="200" t="s">
        <v>3389</v>
      </c>
    </row>
    <row r="8" spans="1:70" s="91" customFormat="1" ht="78.75" x14ac:dyDescent="0.25">
      <c r="A8" s="60" t="s">
        <v>951</v>
      </c>
      <c r="B8" s="87" t="s">
        <v>507</v>
      </c>
      <c r="C8" s="10" t="s">
        <v>984</v>
      </c>
      <c r="D8" s="10"/>
      <c r="E8" s="10" t="s">
        <v>984</v>
      </c>
      <c r="F8" s="3" t="s">
        <v>19</v>
      </c>
      <c r="G8" s="3" t="s">
        <v>1070</v>
      </c>
      <c r="H8" s="55" t="s">
        <v>508</v>
      </c>
      <c r="I8" s="3" t="s">
        <v>988</v>
      </c>
      <c r="J8" s="55" t="s">
        <v>988</v>
      </c>
      <c r="K8" s="4" t="s">
        <v>2310</v>
      </c>
      <c r="L8" s="5" t="s">
        <v>2311</v>
      </c>
      <c r="M8" s="4" t="s">
        <v>1170</v>
      </c>
      <c r="N8" s="4" t="s">
        <v>2780</v>
      </c>
      <c r="O8" s="10" t="s">
        <v>2621</v>
      </c>
      <c r="P8" s="10" t="s">
        <v>1100</v>
      </c>
      <c r="Q8" s="4" t="s">
        <v>2312</v>
      </c>
      <c r="R8" s="6"/>
      <c r="S8" s="4" t="s">
        <v>2313</v>
      </c>
      <c r="T8" s="4" t="s">
        <v>2314</v>
      </c>
      <c r="U8" s="10" t="s">
        <v>3220</v>
      </c>
      <c r="V8" s="6"/>
      <c r="W8" s="7" t="s">
        <v>91</v>
      </c>
      <c r="X8" s="3" t="s">
        <v>33</v>
      </c>
      <c r="Y8" s="7" t="s">
        <v>91</v>
      </c>
      <c r="Z8" s="3" t="s">
        <v>90</v>
      </c>
      <c r="AA8" s="7" t="s">
        <v>509</v>
      </c>
      <c r="AB8" s="62" t="s">
        <v>4936</v>
      </c>
      <c r="AC8" s="3" t="s">
        <v>2527</v>
      </c>
      <c r="AD8" s="8" t="s">
        <v>2526</v>
      </c>
      <c r="AE8" s="6"/>
      <c r="AF8" s="8" t="s">
        <v>2512</v>
      </c>
      <c r="AG8" s="7" t="s">
        <v>984</v>
      </c>
      <c r="AH8" s="3" t="s">
        <v>27</v>
      </c>
      <c r="AI8" s="3" t="s">
        <v>28</v>
      </c>
      <c r="AJ8" s="62" t="s">
        <v>3301</v>
      </c>
      <c r="AK8" s="54" t="s">
        <v>3289</v>
      </c>
      <c r="AL8" s="86" t="s">
        <v>4205</v>
      </c>
      <c r="AM8" s="54" t="s">
        <v>4206</v>
      </c>
      <c r="AN8" s="86" t="s">
        <v>4207</v>
      </c>
      <c r="AO8" s="88" t="s">
        <v>3389</v>
      </c>
      <c r="AP8" s="55" t="s">
        <v>2519</v>
      </c>
      <c r="AQ8" s="54" t="s">
        <v>4208</v>
      </c>
      <c r="AR8" s="55" t="s">
        <v>3916</v>
      </c>
      <c r="AS8" s="55"/>
      <c r="AT8" s="55"/>
      <c r="AU8" s="55"/>
      <c r="AV8" s="55"/>
      <c r="AW8" s="55"/>
      <c r="AX8" s="55" t="s">
        <v>1133</v>
      </c>
      <c r="AY8" s="86" t="s">
        <v>4209</v>
      </c>
      <c r="AZ8" s="88" t="s">
        <v>4210</v>
      </c>
      <c r="BA8" s="55" t="s">
        <v>1133</v>
      </c>
      <c r="BB8" s="55"/>
      <c r="BC8" s="54" t="s">
        <v>4211</v>
      </c>
      <c r="BD8" s="55" t="s">
        <v>983</v>
      </c>
      <c r="BE8" s="99" t="s">
        <v>4212</v>
      </c>
      <c r="BF8" s="86" t="s">
        <v>4213</v>
      </c>
      <c r="BG8" s="55" t="s">
        <v>983</v>
      </c>
      <c r="BH8" s="94" t="s">
        <v>45</v>
      </c>
      <c r="BI8" s="55"/>
      <c r="BJ8" s="55"/>
      <c r="BK8" s="55" t="s">
        <v>21</v>
      </c>
      <c r="BL8" s="55"/>
      <c r="BM8" s="55"/>
      <c r="BN8" s="55" t="s">
        <v>21</v>
      </c>
      <c r="BO8" s="55"/>
      <c r="BP8" s="55"/>
      <c r="BQ8" s="90" t="s">
        <v>4214</v>
      </c>
      <c r="BR8" s="200" t="s">
        <v>3389</v>
      </c>
    </row>
    <row r="9" spans="1:70" s="91" customFormat="1" ht="99" customHeight="1" x14ac:dyDescent="0.25">
      <c r="A9" s="60" t="s">
        <v>952</v>
      </c>
      <c r="B9" s="87" t="s">
        <v>639</v>
      </c>
      <c r="C9" s="10" t="s">
        <v>984</v>
      </c>
      <c r="D9" s="10"/>
      <c r="E9" s="10" t="s">
        <v>984</v>
      </c>
      <c r="F9" s="3" t="s">
        <v>52</v>
      </c>
      <c r="G9" s="3" t="s">
        <v>1030</v>
      </c>
      <c r="H9" s="55" t="s">
        <v>640</v>
      </c>
      <c r="I9" s="3" t="s">
        <v>988</v>
      </c>
      <c r="J9" s="55" t="s">
        <v>988</v>
      </c>
      <c r="K9" s="4" t="s">
        <v>1560</v>
      </c>
      <c r="L9" s="5" t="s">
        <v>1561</v>
      </c>
      <c r="M9" s="4" t="s">
        <v>1170</v>
      </c>
      <c r="N9" s="4" t="s">
        <v>2780</v>
      </c>
      <c r="O9" s="10" t="s">
        <v>2621</v>
      </c>
      <c r="P9" s="10" t="s">
        <v>2955</v>
      </c>
      <c r="Q9" s="4" t="s">
        <v>1562</v>
      </c>
      <c r="R9" s="6"/>
      <c r="S9" s="4" t="s">
        <v>1563</v>
      </c>
      <c r="T9" s="19" t="s">
        <v>1564</v>
      </c>
      <c r="U9" s="10" t="s">
        <v>3221</v>
      </c>
      <c r="V9" s="6"/>
      <c r="W9" s="7" t="s">
        <v>91</v>
      </c>
      <c r="X9" s="3" t="s">
        <v>33</v>
      </c>
      <c r="Y9" s="7" t="s">
        <v>91</v>
      </c>
      <c r="Z9" s="3" t="s">
        <v>90</v>
      </c>
      <c r="AA9" s="7" t="s">
        <v>641</v>
      </c>
      <c r="AB9" s="62" t="s">
        <v>4936</v>
      </c>
      <c r="AC9" s="3" t="s">
        <v>2529</v>
      </c>
      <c r="AD9" s="8" t="s">
        <v>2526</v>
      </c>
      <c r="AE9" s="6"/>
      <c r="AF9" s="3" t="s">
        <v>21</v>
      </c>
      <c r="AG9" s="3"/>
      <c r="AH9" s="3" t="s">
        <v>27</v>
      </c>
      <c r="AI9" s="3" t="s">
        <v>28</v>
      </c>
      <c r="AJ9" s="62" t="s">
        <v>3301</v>
      </c>
      <c r="AK9" s="54" t="s">
        <v>4256</v>
      </c>
      <c r="AL9" s="86" t="s">
        <v>4253</v>
      </c>
      <c r="AM9" s="86" t="s">
        <v>4254</v>
      </c>
      <c r="AN9" s="86" t="s">
        <v>4255</v>
      </c>
      <c r="AO9" s="86" t="s">
        <v>4257</v>
      </c>
      <c r="AP9" s="54" t="s">
        <v>4258</v>
      </c>
      <c r="AQ9" s="54" t="s">
        <v>4259</v>
      </c>
      <c r="AR9" s="54" t="s">
        <v>4260</v>
      </c>
      <c r="AS9" s="55"/>
      <c r="AT9" s="55"/>
      <c r="AU9" s="55"/>
      <c r="AV9" s="55"/>
      <c r="AW9" s="55"/>
      <c r="AX9" s="54" t="s">
        <v>4178</v>
      </c>
      <c r="AY9" s="86" t="s">
        <v>4261</v>
      </c>
      <c r="AZ9" s="86" t="s">
        <v>4262</v>
      </c>
      <c r="BA9" s="55" t="s">
        <v>1004</v>
      </c>
      <c r="BB9" s="55" t="s">
        <v>1004</v>
      </c>
      <c r="BC9" s="54" t="s">
        <v>4220</v>
      </c>
      <c r="BD9" s="55" t="s">
        <v>3302</v>
      </c>
      <c r="BE9" s="86" t="s">
        <v>4263</v>
      </c>
      <c r="BF9" s="86" t="s">
        <v>4264</v>
      </c>
      <c r="BG9" s="66" t="s">
        <v>4946</v>
      </c>
      <c r="BH9" s="55" t="s">
        <v>45</v>
      </c>
      <c r="BI9" s="54" t="s">
        <v>3848</v>
      </c>
      <c r="BJ9" s="55" t="s">
        <v>3620</v>
      </c>
      <c r="BK9" s="55" t="s">
        <v>21</v>
      </c>
      <c r="BL9" s="55"/>
      <c r="BM9" s="55"/>
      <c r="BN9" s="55" t="s">
        <v>21</v>
      </c>
      <c r="BO9" s="55"/>
      <c r="BP9" s="55"/>
      <c r="BQ9" s="90" t="s">
        <v>4266</v>
      </c>
      <c r="BR9" s="200" t="s">
        <v>3389</v>
      </c>
    </row>
    <row r="10" spans="1:70" s="91" customFormat="1" ht="78.75" x14ac:dyDescent="0.25">
      <c r="A10" s="60" t="s">
        <v>953</v>
      </c>
      <c r="B10" s="87" t="s">
        <v>582</v>
      </c>
      <c r="C10" s="10" t="s">
        <v>984</v>
      </c>
      <c r="D10" s="10"/>
      <c r="E10" s="10" t="s">
        <v>984</v>
      </c>
      <c r="F10" s="3" t="s">
        <v>52</v>
      </c>
      <c r="G10" s="3" t="s">
        <v>1051</v>
      </c>
      <c r="H10" s="55" t="s">
        <v>583</v>
      </c>
      <c r="I10" s="3" t="s">
        <v>988</v>
      </c>
      <c r="J10" s="55" t="s">
        <v>988</v>
      </c>
      <c r="K10" s="9" t="s">
        <v>2092</v>
      </c>
      <c r="L10" s="12" t="s">
        <v>2093</v>
      </c>
      <c r="M10" s="4" t="s">
        <v>1318</v>
      </c>
      <c r="N10" s="4" t="s">
        <v>2780</v>
      </c>
      <c r="O10" s="10" t="s">
        <v>2621</v>
      </c>
      <c r="P10" s="10" t="s">
        <v>2956</v>
      </c>
      <c r="Q10" s="4" t="s">
        <v>2094</v>
      </c>
      <c r="R10" s="6"/>
      <c r="S10" s="4" t="s">
        <v>2095</v>
      </c>
      <c r="T10" s="19" t="s">
        <v>2096</v>
      </c>
      <c r="U10" s="10" t="s">
        <v>3222</v>
      </c>
      <c r="V10" s="6"/>
      <c r="W10" s="7" t="s">
        <v>91</v>
      </c>
      <c r="X10" s="3" t="s">
        <v>33</v>
      </c>
      <c r="Y10" s="7" t="s">
        <v>91</v>
      </c>
      <c r="Z10" s="3" t="s">
        <v>90</v>
      </c>
      <c r="AA10" s="7" t="s">
        <v>128</v>
      </c>
      <c r="AB10" s="62" t="s">
        <v>4936</v>
      </c>
      <c r="AC10" s="3" t="s">
        <v>2528</v>
      </c>
      <c r="AD10" s="8" t="s">
        <v>2526</v>
      </c>
      <c r="AE10" s="6"/>
      <c r="AF10" s="3" t="s">
        <v>21</v>
      </c>
      <c r="AG10" s="3"/>
      <c r="AH10" s="3" t="s">
        <v>27</v>
      </c>
      <c r="AI10" s="3" t="s">
        <v>28</v>
      </c>
      <c r="AJ10" s="62" t="s">
        <v>3301</v>
      </c>
      <c r="AK10" s="54" t="s">
        <v>3289</v>
      </c>
      <c r="AL10" s="86" t="s">
        <v>4190</v>
      </c>
      <c r="AM10" s="86" t="s">
        <v>4191</v>
      </c>
      <c r="AN10" s="86" t="s">
        <v>4192</v>
      </c>
      <c r="AO10" s="88" t="s">
        <v>3389</v>
      </c>
      <c r="AP10" s="55" t="s">
        <v>2773</v>
      </c>
      <c r="AQ10" s="54" t="s">
        <v>4193</v>
      </c>
      <c r="AR10" s="55" t="s">
        <v>4194</v>
      </c>
      <c r="AS10" s="55"/>
      <c r="AT10" s="55"/>
      <c r="AU10" s="55"/>
      <c r="AV10" s="55"/>
      <c r="AW10" s="55"/>
      <c r="AX10" s="54" t="s">
        <v>3616</v>
      </c>
      <c r="AY10" s="86" t="s">
        <v>4195</v>
      </c>
      <c r="AZ10" s="86" t="s">
        <v>4196</v>
      </c>
      <c r="BA10" s="55" t="s">
        <v>1011</v>
      </c>
      <c r="BB10" s="55"/>
      <c r="BC10" s="54" t="s">
        <v>2611</v>
      </c>
      <c r="BD10" s="55" t="s">
        <v>32</v>
      </c>
      <c r="BE10" s="86" t="s">
        <v>4197</v>
      </c>
      <c r="BF10" s="86" t="s">
        <v>3528</v>
      </c>
      <c r="BG10" s="55" t="s">
        <v>32</v>
      </c>
      <c r="BH10" s="55" t="s">
        <v>101</v>
      </c>
      <c r="BI10" s="54" t="s">
        <v>3597</v>
      </c>
      <c r="BJ10" s="55" t="s">
        <v>3656</v>
      </c>
      <c r="BK10" s="55" t="s">
        <v>21</v>
      </c>
      <c r="BL10" s="55"/>
      <c r="BM10" s="55"/>
      <c r="BN10" s="55" t="s">
        <v>21</v>
      </c>
      <c r="BO10" s="55"/>
      <c r="BP10" s="55"/>
      <c r="BQ10" s="90" t="s">
        <v>4198</v>
      </c>
      <c r="BR10" s="200" t="s">
        <v>3389</v>
      </c>
    </row>
    <row r="11" spans="1:70" s="91" customFormat="1" ht="78.75" x14ac:dyDescent="0.25">
      <c r="A11" s="60" t="s">
        <v>954</v>
      </c>
      <c r="B11" s="87" t="s">
        <v>646</v>
      </c>
      <c r="C11" s="10" t="s">
        <v>984</v>
      </c>
      <c r="D11" s="10"/>
      <c r="E11" s="10" t="s">
        <v>984</v>
      </c>
      <c r="F11" s="3" t="s">
        <v>52</v>
      </c>
      <c r="G11" s="3" t="s">
        <v>1033</v>
      </c>
      <c r="H11" s="55" t="s">
        <v>647</v>
      </c>
      <c r="I11" s="3" t="s">
        <v>988</v>
      </c>
      <c r="J11" s="55" t="s">
        <v>988</v>
      </c>
      <c r="K11" s="9" t="s">
        <v>2682</v>
      </c>
      <c r="L11" s="12" t="s">
        <v>2683</v>
      </c>
      <c r="M11" s="4" t="s">
        <v>2684</v>
      </c>
      <c r="N11" s="4" t="s">
        <v>2780</v>
      </c>
      <c r="O11" s="10" t="s">
        <v>2621</v>
      </c>
      <c r="P11" s="10" t="s">
        <v>2957</v>
      </c>
      <c r="Q11" s="4" t="s">
        <v>1174</v>
      </c>
      <c r="R11" s="6"/>
      <c r="S11" s="4" t="s">
        <v>1175</v>
      </c>
      <c r="T11" s="19" t="s">
        <v>1176</v>
      </c>
      <c r="U11" s="10" t="s">
        <v>3223</v>
      </c>
      <c r="V11" s="6"/>
      <c r="W11" s="7" t="s">
        <v>91</v>
      </c>
      <c r="X11" s="3" t="s">
        <v>33</v>
      </c>
      <c r="Y11" s="7" t="s">
        <v>91</v>
      </c>
      <c r="Z11" s="3" t="s">
        <v>90</v>
      </c>
      <c r="AA11" s="7" t="s">
        <v>648</v>
      </c>
      <c r="AB11" s="3" t="s">
        <v>2582</v>
      </c>
      <c r="AC11" s="3" t="s">
        <v>3298</v>
      </c>
      <c r="AD11" s="3" t="s">
        <v>21</v>
      </c>
      <c r="AE11" s="6"/>
      <c r="AF11" s="3" t="s">
        <v>21</v>
      </c>
      <c r="AG11" s="3"/>
      <c r="AH11" s="3" t="s">
        <v>27</v>
      </c>
      <c r="AI11" s="3" t="s">
        <v>28</v>
      </c>
      <c r="AJ11" s="62" t="s">
        <v>3301</v>
      </c>
      <c r="AK11" s="54" t="s">
        <v>3289</v>
      </c>
      <c r="AL11" s="86" t="s">
        <v>214</v>
      </c>
      <c r="AM11" s="54" t="s">
        <v>4246</v>
      </c>
      <c r="AN11" s="86" t="s">
        <v>4247</v>
      </c>
      <c r="AO11" s="88" t="s">
        <v>3389</v>
      </c>
      <c r="AP11" s="88" t="s">
        <v>1014</v>
      </c>
      <c r="AQ11" s="54" t="s">
        <v>4248</v>
      </c>
      <c r="AR11" s="55" t="s">
        <v>4076</v>
      </c>
      <c r="AS11" s="55"/>
      <c r="AT11" s="55"/>
      <c r="AU11" s="55"/>
      <c r="AV11" s="55"/>
      <c r="AW11" s="55"/>
      <c r="AX11" s="55" t="s">
        <v>1011</v>
      </c>
      <c r="AY11" s="86" t="s">
        <v>4249</v>
      </c>
      <c r="AZ11" s="88" t="s">
        <v>4250</v>
      </c>
      <c r="BA11" s="55" t="s">
        <v>1011</v>
      </c>
      <c r="BB11" s="55"/>
      <c r="BC11" s="55" t="s">
        <v>32</v>
      </c>
      <c r="BD11" s="55" t="s">
        <v>32</v>
      </c>
      <c r="BE11" s="86" t="s">
        <v>4251</v>
      </c>
      <c r="BF11" s="88" t="s">
        <v>4252</v>
      </c>
      <c r="BG11" s="55" t="s">
        <v>32</v>
      </c>
      <c r="BH11" s="55" t="s">
        <v>101</v>
      </c>
      <c r="BI11" s="54" t="s">
        <v>3597</v>
      </c>
      <c r="BJ11" s="55" t="s">
        <v>3656</v>
      </c>
      <c r="BK11" s="55" t="s">
        <v>21</v>
      </c>
      <c r="BL11" s="55"/>
      <c r="BM11" s="55"/>
      <c r="BN11" s="55" t="s">
        <v>21</v>
      </c>
      <c r="BO11" s="55"/>
      <c r="BP11" s="55"/>
      <c r="BQ11" s="87"/>
      <c r="BR11" s="200" t="s">
        <v>3389</v>
      </c>
    </row>
    <row r="12" spans="1:70" s="91" customFormat="1" ht="63" x14ac:dyDescent="0.25">
      <c r="A12" s="60" t="s">
        <v>955</v>
      </c>
      <c r="B12" s="87" t="s">
        <v>637</v>
      </c>
      <c r="C12" s="10" t="s">
        <v>984</v>
      </c>
      <c r="D12" s="10"/>
      <c r="E12" s="10" t="s">
        <v>984</v>
      </c>
      <c r="F12" s="3" t="s">
        <v>19</v>
      </c>
      <c r="G12" s="3" t="s">
        <v>1058</v>
      </c>
      <c r="H12" s="55" t="s">
        <v>638</v>
      </c>
      <c r="I12" s="3" t="s">
        <v>988</v>
      </c>
      <c r="J12" s="55" t="s">
        <v>988</v>
      </c>
      <c r="K12" s="9" t="s">
        <v>2685</v>
      </c>
      <c r="L12" s="12" t="s">
        <v>2686</v>
      </c>
      <c r="M12" s="4" t="s">
        <v>2615</v>
      </c>
      <c r="N12" s="4" t="s">
        <v>2780</v>
      </c>
      <c r="O12" s="10" t="s">
        <v>2621</v>
      </c>
      <c r="P12" s="10" t="s">
        <v>2795</v>
      </c>
      <c r="Q12" s="4" t="s">
        <v>1248</v>
      </c>
      <c r="R12" s="6"/>
      <c r="S12" s="9" t="s">
        <v>1249</v>
      </c>
      <c r="T12" s="19" t="s">
        <v>1250</v>
      </c>
      <c r="U12" s="10" t="s">
        <v>3224</v>
      </c>
      <c r="V12" s="6"/>
      <c r="W12" s="7" t="s">
        <v>91</v>
      </c>
      <c r="X12" s="3" t="s">
        <v>33</v>
      </c>
      <c r="Y12" s="7" t="s">
        <v>91</v>
      </c>
      <c r="Z12" s="3" t="s">
        <v>90</v>
      </c>
      <c r="AA12" s="7" t="s">
        <v>303</v>
      </c>
      <c r="AB12" s="3" t="s">
        <v>2582</v>
      </c>
      <c r="AC12" s="3" t="s">
        <v>3298</v>
      </c>
      <c r="AD12" s="3" t="s">
        <v>21</v>
      </c>
      <c r="AE12" s="6"/>
      <c r="AF12" s="3" t="s">
        <v>21</v>
      </c>
      <c r="AG12" s="3"/>
      <c r="AH12" s="3" t="s">
        <v>27</v>
      </c>
      <c r="AI12" s="3" t="s">
        <v>28</v>
      </c>
      <c r="AJ12" s="62" t="s">
        <v>3301</v>
      </c>
      <c r="AK12" s="54" t="s">
        <v>3289</v>
      </c>
      <c r="AL12" s="86" t="s">
        <v>4235</v>
      </c>
      <c r="AM12" s="54" t="s">
        <v>4236</v>
      </c>
      <c r="AN12" s="86" t="s">
        <v>4237</v>
      </c>
      <c r="AO12" s="88" t="s">
        <v>3389</v>
      </c>
      <c r="AP12" s="86" t="s">
        <v>4238</v>
      </c>
      <c r="AQ12" s="54" t="s">
        <v>4239</v>
      </c>
      <c r="AR12" s="54" t="s">
        <v>4240</v>
      </c>
      <c r="AS12" s="55"/>
      <c r="AT12" s="55"/>
      <c r="AU12" s="55"/>
      <c r="AV12" s="55"/>
      <c r="AW12" s="55"/>
      <c r="AX12" s="55" t="s">
        <v>1133</v>
      </c>
      <c r="AY12" s="86" t="s">
        <v>4241</v>
      </c>
      <c r="AZ12" s="88" t="s">
        <v>33</v>
      </c>
      <c r="BA12" s="55" t="s">
        <v>1133</v>
      </c>
      <c r="BB12" s="55"/>
      <c r="BC12" s="54" t="s">
        <v>4242</v>
      </c>
      <c r="BD12" s="55" t="s">
        <v>32</v>
      </c>
      <c r="BE12" s="86" t="s">
        <v>4243</v>
      </c>
      <c r="BF12" s="86" t="s">
        <v>4244</v>
      </c>
      <c r="BG12" s="55" t="s">
        <v>32</v>
      </c>
      <c r="BH12" s="55" t="s">
        <v>21</v>
      </c>
      <c r="BI12" s="55"/>
      <c r="BJ12" s="55"/>
      <c r="BK12" s="55" t="s">
        <v>21</v>
      </c>
      <c r="BL12" s="55"/>
      <c r="BM12" s="55"/>
      <c r="BN12" s="55" t="s">
        <v>21</v>
      </c>
      <c r="BO12" s="55"/>
      <c r="BP12" s="55"/>
      <c r="BQ12" s="90" t="s">
        <v>4245</v>
      </c>
      <c r="BR12" s="200" t="s">
        <v>3389</v>
      </c>
    </row>
    <row r="13" spans="1:70" s="91" customFormat="1" ht="71.45" customHeight="1" x14ac:dyDescent="0.25">
      <c r="A13" s="60" t="s">
        <v>956</v>
      </c>
      <c r="B13" s="87" t="s">
        <v>636</v>
      </c>
      <c r="C13" s="10" t="s">
        <v>984</v>
      </c>
      <c r="D13" s="10"/>
      <c r="E13" s="10" t="s">
        <v>984</v>
      </c>
      <c r="F13" s="3" t="s">
        <v>52</v>
      </c>
      <c r="G13" s="3" t="s">
        <v>1073</v>
      </c>
      <c r="H13" s="55" t="s">
        <v>614</v>
      </c>
      <c r="I13" s="3" t="s">
        <v>988</v>
      </c>
      <c r="J13" s="55" t="s">
        <v>988</v>
      </c>
      <c r="K13" s="4" t="s">
        <v>1530</v>
      </c>
      <c r="L13" s="5" t="s">
        <v>1531</v>
      </c>
      <c r="M13" s="4" t="s">
        <v>1532</v>
      </c>
      <c r="N13" s="4" t="s">
        <v>2780</v>
      </c>
      <c r="O13" s="10" t="s">
        <v>2782</v>
      </c>
      <c r="P13" s="10" t="s">
        <v>2958</v>
      </c>
      <c r="Q13" s="4" t="s">
        <v>1533</v>
      </c>
      <c r="R13" s="6"/>
      <c r="S13" s="4" t="s">
        <v>1534</v>
      </c>
      <c r="T13" s="19" t="s">
        <v>1535</v>
      </c>
      <c r="U13" s="10" t="s">
        <v>3225</v>
      </c>
      <c r="V13" s="6"/>
      <c r="W13" s="7" t="s">
        <v>91</v>
      </c>
      <c r="X13" s="3" t="s">
        <v>33</v>
      </c>
      <c r="Y13" s="7" t="s">
        <v>91</v>
      </c>
      <c r="Z13" s="3" t="s">
        <v>90</v>
      </c>
      <c r="AA13" s="7" t="s">
        <v>91</v>
      </c>
      <c r="AB13" s="3" t="s">
        <v>2582</v>
      </c>
      <c r="AC13" s="3" t="s">
        <v>3298</v>
      </c>
      <c r="AD13" s="3" t="s">
        <v>21</v>
      </c>
      <c r="AE13" s="6"/>
      <c r="AF13" s="3" t="s">
        <v>21</v>
      </c>
      <c r="AG13" s="3"/>
      <c r="AH13" s="3" t="s">
        <v>27</v>
      </c>
      <c r="AI13" s="3" t="s">
        <v>28</v>
      </c>
      <c r="AJ13" s="62" t="s">
        <v>3301</v>
      </c>
      <c r="AK13" s="54" t="s">
        <v>3289</v>
      </c>
      <c r="AL13" s="86" t="s">
        <v>4199</v>
      </c>
      <c r="AM13" s="86" t="s">
        <v>3512</v>
      </c>
      <c r="AN13" s="86" t="s">
        <v>4200</v>
      </c>
      <c r="AO13" s="88" t="s">
        <v>3389</v>
      </c>
      <c r="AP13" s="88" t="s">
        <v>1014</v>
      </c>
      <c r="AQ13" s="54" t="s">
        <v>4201</v>
      </c>
      <c r="AR13" s="88" t="s">
        <v>3916</v>
      </c>
      <c r="AS13" s="55"/>
      <c r="AT13" s="55"/>
      <c r="AU13" s="55"/>
      <c r="AV13" s="55"/>
      <c r="AW13" s="55"/>
      <c r="AX13" s="54" t="s">
        <v>4178</v>
      </c>
      <c r="AY13" s="86" t="s">
        <v>4202</v>
      </c>
      <c r="AZ13" s="86" t="s">
        <v>4203</v>
      </c>
      <c r="BA13" s="55" t="s">
        <v>1004</v>
      </c>
      <c r="BB13" s="55" t="s">
        <v>1004</v>
      </c>
      <c r="BC13" s="55" t="s">
        <v>2471</v>
      </c>
      <c r="BD13" s="55" t="s">
        <v>32</v>
      </c>
      <c r="BE13" s="86" t="s">
        <v>4204</v>
      </c>
      <c r="BF13" s="88" t="s">
        <v>3916</v>
      </c>
      <c r="BG13" s="55" t="s">
        <v>2471</v>
      </c>
      <c r="BH13" s="55" t="s">
        <v>101</v>
      </c>
      <c r="BI13" s="54" t="s">
        <v>3644</v>
      </c>
      <c r="BJ13" s="55" t="s">
        <v>3656</v>
      </c>
      <c r="BK13" s="55" t="s">
        <v>21</v>
      </c>
      <c r="BL13" s="55"/>
      <c r="BM13" s="55"/>
      <c r="BN13" s="55" t="s">
        <v>21</v>
      </c>
      <c r="BO13" s="55"/>
      <c r="BP13" s="55"/>
      <c r="BQ13" s="87"/>
      <c r="BR13" s="200" t="s">
        <v>3389</v>
      </c>
    </row>
    <row r="14" spans="1:70" s="91" customFormat="1" ht="109.15" customHeight="1" x14ac:dyDescent="0.25">
      <c r="A14" s="60" t="s">
        <v>957</v>
      </c>
      <c r="B14" s="87" t="s">
        <v>586</v>
      </c>
      <c r="C14" s="10" t="s">
        <v>984</v>
      </c>
      <c r="D14" s="10"/>
      <c r="E14" s="10" t="s">
        <v>984</v>
      </c>
      <c r="F14" s="3" t="s">
        <v>52</v>
      </c>
      <c r="G14" s="3" t="s">
        <v>1075</v>
      </c>
      <c r="H14" s="55" t="s">
        <v>587</v>
      </c>
      <c r="I14" s="3" t="s">
        <v>988</v>
      </c>
      <c r="J14" s="55" t="s">
        <v>988</v>
      </c>
      <c r="K14" s="4" t="s">
        <v>1550</v>
      </c>
      <c r="L14" s="5" t="s">
        <v>1551</v>
      </c>
      <c r="M14" s="4" t="s">
        <v>1170</v>
      </c>
      <c r="N14" s="4" t="s">
        <v>2780</v>
      </c>
      <c r="O14" s="10" t="s">
        <v>2782</v>
      </c>
      <c r="P14" s="10" t="s">
        <v>2807</v>
      </c>
      <c r="Q14" s="4" t="s">
        <v>1552</v>
      </c>
      <c r="R14" s="6"/>
      <c r="S14" s="4" t="s">
        <v>1553</v>
      </c>
      <c r="T14" s="19" t="s">
        <v>1554</v>
      </c>
      <c r="U14" s="10" t="s">
        <v>3226</v>
      </c>
      <c r="V14" s="6"/>
      <c r="W14" s="7" t="s">
        <v>91</v>
      </c>
      <c r="X14" s="3" t="s">
        <v>33</v>
      </c>
      <c r="Y14" s="7" t="s">
        <v>91</v>
      </c>
      <c r="Z14" s="3" t="s">
        <v>90</v>
      </c>
      <c r="AA14" s="7" t="s">
        <v>584</v>
      </c>
      <c r="AB14" s="3" t="s">
        <v>2582</v>
      </c>
      <c r="AC14" s="3" t="s">
        <v>3298</v>
      </c>
      <c r="AD14" s="3" t="s">
        <v>21</v>
      </c>
      <c r="AE14" s="6"/>
      <c r="AF14" s="3" t="s">
        <v>21</v>
      </c>
      <c r="AG14" s="3"/>
      <c r="AH14" s="3" t="s">
        <v>27</v>
      </c>
      <c r="AI14" s="3" t="s">
        <v>28</v>
      </c>
      <c r="AJ14" s="62" t="s">
        <v>3301</v>
      </c>
      <c r="AK14" s="54" t="s">
        <v>3289</v>
      </c>
      <c r="AL14" s="86" t="s">
        <v>4215</v>
      </c>
      <c r="AM14" s="86" t="s">
        <v>2564</v>
      </c>
      <c r="AN14" s="86" t="s">
        <v>4216</v>
      </c>
      <c r="AO14" s="86" t="s">
        <v>3994</v>
      </c>
      <c r="AP14" s="88" t="s">
        <v>1014</v>
      </c>
      <c r="AQ14" s="54" t="s">
        <v>4217</v>
      </c>
      <c r="AR14" s="88" t="s">
        <v>4194</v>
      </c>
      <c r="AS14" s="55"/>
      <c r="AT14" s="55"/>
      <c r="AU14" s="55"/>
      <c r="AV14" s="55"/>
      <c r="AW14" s="55"/>
      <c r="AX14" s="86" t="s">
        <v>4178</v>
      </c>
      <c r="AY14" s="86" t="s">
        <v>4218</v>
      </c>
      <c r="AZ14" s="86" t="s">
        <v>4219</v>
      </c>
      <c r="BA14" s="88" t="s">
        <v>1004</v>
      </c>
      <c r="BB14" s="88" t="s">
        <v>1004</v>
      </c>
      <c r="BC14" s="54" t="s">
        <v>4220</v>
      </c>
      <c r="BD14" s="55" t="s">
        <v>3302</v>
      </c>
      <c r="BE14" s="86" t="s">
        <v>4221</v>
      </c>
      <c r="BF14" s="86" t="s">
        <v>4222</v>
      </c>
      <c r="BG14" s="66" t="s">
        <v>4946</v>
      </c>
      <c r="BH14" s="55" t="s">
        <v>101</v>
      </c>
      <c r="BI14" s="54" t="s">
        <v>3644</v>
      </c>
      <c r="BJ14" s="55" t="s">
        <v>3656</v>
      </c>
      <c r="BK14" s="55" t="s">
        <v>21</v>
      </c>
      <c r="BL14" s="55"/>
      <c r="BM14" s="55"/>
      <c r="BN14" s="55" t="s">
        <v>21</v>
      </c>
      <c r="BO14" s="55"/>
      <c r="BP14" s="55"/>
      <c r="BQ14" s="90" t="s">
        <v>4223</v>
      </c>
      <c r="BR14" s="200" t="s">
        <v>3389</v>
      </c>
    </row>
    <row r="15" spans="1:70" s="91" customFormat="1" ht="94.5" x14ac:dyDescent="0.25">
      <c r="A15" s="60" t="s">
        <v>958</v>
      </c>
      <c r="B15" s="87" t="s">
        <v>549</v>
      </c>
      <c r="C15" s="10" t="s">
        <v>984</v>
      </c>
      <c r="D15" s="10"/>
      <c r="E15" s="10" t="s">
        <v>984</v>
      </c>
      <c r="F15" s="3" t="s">
        <v>52</v>
      </c>
      <c r="G15" s="3" t="s">
        <v>1036</v>
      </c>
      <c r="H15" s="55" t="s">
        <v>550</v>
      </c>
      <c r="I15" s="3" t="s">
        <v>988</v>
      </c>
      <c r="J15" s="55" t="s">
        <v>988</v>
      </c>
      <c r="K15" s="4" t="s">
        <v>1583</v>
      </c>
      <c r="L15" s="5" t="s">
        <v>1584</v>
      </c>
      <c r="M15" s="4" t="s">
        <v>1170</v>
      </c>
      <c r="N15" s="4" t="s">
        <v>2780</v>
      </c>
      <c r="O15" s="10" t="s">
        <v>2621</v>
      </c>
      <c r="P15" s="10" t="s">
        <v>2959</v>
      </c>
      <c r="Q15" s="4" t="s">
        <v>1585</v>
      </c>
      <c r="R15" s="6"/>
      <c r="S15" s="4" t="s">
        <v>1586</v>
      </c>
      <c r="T15" s="19" t="s">
        <v>1587</v>
      </c>
      <c r="U15" s="10" t="s">
        <v>3227</v>
      </c>
      <c r="V15" s="6"/>
      <c r="W15" s="7" t="s">
        <v>91</v>
      </c>
      <c r="X15" s="3" t="s">
        <v>33</v>
      </c>
      <c r="Y15" s="7" t="s">
        <v>91</v>
      </c>
      <c r="Z15" s="3" t="s">
        <v>90</v>
      </c>
      <c r="AA15" s="7" t="s">
        <v>113</v>
      </c>
      <c r="AB15" s="3" t="s">
        <v>2582</v>
      </c>
      <c r="AC15" s="3" t="s">
        <v>3298</v>
      </c>
      <c r="AD15" s="3" t="s">
        <v>21</v>
      </c>
      <c r="AE15" s="6"/>
      <c r="AF15" s="3" t="s">
        <v>21</v>
      </c>
      <c r="AG15" s="3"/>
      <c r="AH15" s="3" t="s">
        <v>27</v>
      </c>
      <c r="AI15" s="3" t="s">
        <v>28</v>
      </c>
      <c r="AJ15" s="62" t="s">
        <v>3301</v>
      </c>
      <c r="AK15" s="54" t="s">
        <v>3977</v>
      </c>
      <c r="AL15" s="86" t="s">
        <v>4224</v>
      </c>
      <c r="AM15" s="54" t="s">
        <v>4225</v>
      </c>
      <c r="AN15" s="86" t="s">
        <v>4226</v>
      </c>
      <c r="AO15" s="88" t="s">
        <v>3389</v>
      </c>
      <c r="AP15" s="54" t="s">
        <v>4227</v>
      </c>
      <c r="AQ15" s="54" t="s">
        <v>4228</v>
      </c>
      <c r="AR15" s="54" t="s">
        <v>4229</v>
      </c>
      <c r="AS15" s="55"/>
      <c r="AT15" s="55"/>
      <c r="AU15" s="55"/>
      <c r="AV15" s="55"/>
      <c r="AW15" s="55"/>
      <c r="AX15" s="86" t="s">
        <v>4178</v>
      </c>
      <c r="AY15" s="86" t="s">
        <v>4230</v>
      </c>
      <c r="AZ15" s="86" t="s">
        <v>4231</v>
      </c>
      <c r="BA15" s="88" t="s">
        <v>1004</v>
      </c>
      <c r="BB15" s="88" t="s">
        <v>1004</v>
      </c>
      <c r="BC15" s="86" t="s">
        <v>3532</v>
      </c>
      <c r="BD15" s="88" t="s">
        <v>32</v>
      </c>
      <c r="BE15" s="86" t="s">
        <v>4232</v>
      </c>
      <c r="BF15" s="86" t="s">
        <v>4233</v>
      </c>
      <c r="BG15" s="88" t="s">
        <v>32</v>
      </c>
      <c r="BH15" s="55" t="s">
        <v>101</v>
      </c>
      <c r="BI15" s="54" t="s">
        <v>3644</v>
      </c>
      <c r="BJ15" s="55" t="s">
        <v>3656</v>
      </c>
      <c r="BK15" s="55" t="s">
        <v>21</v>
      </c>
      <c r="BL15" s="55"/>
      <c r="BM15" s="55"/>
      <c r="BN15" s="55" t="s">
        <v>21</v>
      </c>
      <c r="BO15" s="55"/>
      <c r="BP15" s="55"/>
      <c r="BQ15" s="90" t="s">
        <v>4234</v>
      </c>
      <c r="BR15" s="200" t="s">
        <v>3389</v>
      </c>
    </row>
    <row r="16" spans="1:70" s="91" customFormat="1" ht="63" x14ac:dyDescent="0.25">
      <c r="A16" s="60" t="s">
        <v>959</v>
      </c>
      <c r="B16" s="96" t="s">
        <v>1015</v>
      </c>
      <c r="C16" s="10" t="s">
        <v>984</v>
      </c>
      <c r="D16" s="10"/>
      <c r="E16" s="10" t="s">
        <v>984</v>
      </c>
      <c r="F16" s="10" t="s">
        <v>52</v>
      </c>
      <c r="G16" s="10" t="s">
        <v>2960</v>
      </c>
      <c r="H16" s="86" t="s">
        <v>2759</v>
      </c>
      <c r="I16" s="10" t="s">
        <v>988</v>
      </c>
      <c r="J16" s="55" t="s">
        <v>988</v>
      </c>
      <c r="K16" s="17" t="s">
        <v>1701</v>
      </c>
      <c r="L16" s="17" t="s">
        <v>1702</v>
      </c>
      <c r="M16" s="18" t="s">
        <v>1703</v>
      </c>
      <c r="N16" s="18" t="s">
        <v>2780</v>
      </c>
      <c r="O16" s="10" t="s">
        <v>2621</v>
      </c>
      <c r="P16" s="10" t="s">
        <v>2960</v>
      </c>
      <c r="Q16" s="18" t="s">
        <v>1704</v>
      </c>
      <c r="R16" s="6"/>
      <c r="S16" s="17" t="s">
        <v>1705</v>
      </c>
      <c r="T16" s="19" t="s">
        <v>1706</v>
      </c>
      <c r="U16" s="10" t="e">
        <v>#N/A</v>
      </c>
      <c r="V16" s="6"/>
      <c r="W16" s="13" t="s">
        <v>1010</v>
      </c>
      <c r="X16" s="10" t="s">
        <v>33</v>
      </c>
      <c r="Y16" s="13" t="s">
        <v>1010</v>
      </c>
      <c r="Z16" s="3" t="s">
        <v>90</v>
      </c>
      <c r="AA16" s="13" t="s">
        <v>1010</v>
      </c>
      <c r="AB16" s="3" t="s">
        <v>2582</v>
      </c>
      <c r="AC16" s="3" t="s">
        <v>3298</v>
      </c>
      <c r="AD16" s="10"/>
      <c r="AE16" s="6"/>
      <c r="AF16" s="10"/>
      <c r="AG16" s="10"/>
      <c r="AH16" s="16" t="s">
        <v>27</v>
      </c>
      <c r="AI16" s="10" t="s">
        <v>28</v>
      </c>
      <c r="AJ16" s="62" t="s">
        <v>3301</v>
      </c>
      <c r="AK16" s="54" t="s">
        <v>3289</v>
      </c>
      <c r="AL16" s="86" t="s">
        <v>4182</v>
      </c>
      <c r="AM16" s="86" t="s">
        <v>4183</v>
      </c>
      <c r="AN16" s="86" t="s">
        <v>4184</v>
      </c>
      <c r="AO16" s="88" t="s">
        <v>3389</v>
      </c>
      <c r="AP16" s="88" t="s">
        <v>1014</v>
      </c>
      <c r="AQ16" s="86" t="s">
        <v>4185</v>
      </c>
      <c r="AR16" s="88" t="s">
        <v>3874</v>
      </c>
      <c r="AS16" s="88"/>
      <c r="AT16" s="88"/>
      <c r="AU16" s="88"/>
      <c r="AV16" s="88"/>
      <c r="AW16" s="88"/>
      <c r="AX16" s="86" t="s">
        <v>4178</v>
      </c>
      <c r="AY16" s="86" t="s">
        <v>4186</v>
      </c>
      <c r="AZ16" s="86" t="s">
        <v>4187</v>
      </c>
      <c r="BA16" s="88" t="s">
        <v>1004</v>
      </c>
      <c r="BB16" s="88" t="s">
        <v>1004</v>
      </c>
      <c r="BC16" s="86" t="s">
        <v>3532</v>
      </c>
      <c r="BD16" s="88" t="s">
        <v>32</v>
      </c>
      <c r="BE16" s="86" t="s">
        <v>4188</v>
      </c>
      <c r="BF16" s="86" t="s">
        <v>4189</v>
      </c>
      <c r="BG16" s="88" t="s">
        <v>32</v>
      </c>
      <c r="BH16" s="95" t="s">
        <v>101</v>
      </c>
      <c r="BI16" s="88"/>
      <c r="BJ16" s="88"/>
      <c r="BK16" s="88"/>
      <c r="BL16" s="88"/>
      <c r="BM16" s="88"/>
      <c r="BN16" s="88"/>
      <c r="BO16" s="88"/>
      <c r="BP16" s="88"/>
      <c r="BQ16" s="96"/>
      <c r="BR16" s="200" t="s">
        <v>3389</v>
      </c>
    </row>
    <row r="17" spans="1:70" s="91" customFormat="1" ht="78.75" x14ac:dyDescent="0.25">
      <c r="A17" s="60" t="s">
        <v>960</v>
      </c>
      <c r="B17" s="96" t="s">
        <v>1012</v>
      </c>
      <c r="C17" s="10" t="s">
        <v>984</v>
      </c>
      <c r="D17" s="10"/>
      <c r="E17" s="10" t="s">
        <v>984</v>
      </c>
      <c r="F17" s="10" t="s">
        <v>52</v>
      </c>
      <c r="G17" s="10" t="s">
        <v>3262</v>
      </c>
      <c r="H17" s="86" t="s">
        <v>1013</v>
      </c>
      <c r="I17" s="10" t="s">
        <v>988</v>
      </c>
      <c r="J17" s="55" t="s">
        <v>988</v>
      </c>
      <c r="K17" s="17" t="s">
        <v>2259</v>
      </c>
      <c r="L17" s="17" t="s">
        <v>2260</v>
      </c>
      <c r="M17" s="18" t="s">
        <v>1170</v>
      </c>
      <c r="N17" s="18" t="s">
        <v>2780</v>
      </c>
      <c r="O17" s="10" t="s">
        <v>2621</v>
      </c>
      <c r="P17" s="10" t="s">
        <v>2961</v>
      </c>
      <c r="Q17" s="18" t="s">
        <v>2261</v>
      </c>
      <c r="R17" s="6"/>
      <c r="S17" s="17" t="s">
        <v>2262</v>
      </c>
      <c r="T17" s="19" t="s">
        <v>2263</v>
      </c>
      <c r="U17" s="10" t="e">
        <v>#N/A</v>
      </c>
      <c r="V17" s="6"/>
      <c r="W17" s="13" t="s">
        <v>1010</v>
      </c>
      <c r="X17" s="10" t="s">
        <v>33</v>
      </c>
      <c r="Y17" s="13" t="s">
        <v>1010</v>
      </c>
      <c r="Z17" s="3" t="s">
        <v>90</v>
      </c>
      <c r="AA17" s="13" t="s">
        <v>1010</v>
      </c>
      <c r="AB17" s="3" t="s">
        <v>2582</v>
      </c>
      <c r="AC17" s="3" t="s">
        <v>3298</v>
      </c>
      <c r="AD17" s="10"/>
      <c r="AE17" s="6"/>
      <c r="AF17" s="10"/>
      <c r="AG17" s="10"/>
      <c r="AH17" s="16" t="s">
        <v>27</v>
      </c>
      <c r="AI17" s="10" t="s">
        <v>28</v>
      </c>
      <c r="AJ17" s="62" t="s">
        <v>3301</v>
      </c>
      <c r="AK17" s="54" t="s">
        <v>3289</v>
      </c>
      <c r="AL17" s="86" t="s">
        <v>4174</v>
      </c>
      <c r="AM17" s="86" t="s">
        <v>4175</v>
      </c>
      <c r="AN17" s="86" t="s">
        <v>4176</v>
      </c>
      <c r="AO17" s="88" t="s">
        <v>3389</v>
      </c>
      <c r="AP17" s="88" t="s">
        <v>1014</v>
      </c>
      <c r="AQ17" s="86" t="s">
        <v>4177</v>
      </c>
      <c r="AR17" s="88" t="s">
        <v>4103</v>
      </c>
      <c r="AS17" s="88"/>
      <c r="AT17" s="88"/>
      <c r="AU17" s="88"/>
      <c r="AV17" s="88"/>
      <c r="AW17" s="88"/>
      <c r="AX17" s="86" t="s">
        <v>4178</v>
      </c>
      <c r="AY17" s="86" t="s">
        <v>4179</v>
      </c>
      <c r="AZ17" s="86" t="s">
        <v>4180</v>
      </c>
      <c r="BA17" s="88" t="s">
        <v>1004</v>
      </c>
      <c r="BB17" s="88" t="s">
        <v>1004</v>
      </c>
      <c r="BC17" s="88" t="s">
        <v>32</v>
      </c>
      <c r="BD17" s="88" t="s">
        <v>32</v>
      </c>
      <c r="BE17" s="86" t="s">
        <v>4181</v>
      </c>
      <c r="BF17" s="88" t="s">
        <v>3916</v>
      </c>
      <c r="BG17" s="89" t="s">
        <v>32</v>
      </c>
      <c r="BH17" s="95" t="s">
        <v>101</v>
      </c>
      <c r="BI17" s="88"/>
      <c r="BJ17" s="88"/>
      <c r="BK17" s="88"/>
      <c r="BL17" s="88"/>
      <c r="BM17" s="88"/>
      <c r="BN17" s="88"/>
      <c r="BO17" s="88"/>
      <c r="BP17" s="88"/>
      <c r="BQ17" s="96"/>
      <c r="BR17" s="200" t="s">
        <v>3389</v>
      </c>
    </row>
    <row r="18" spans="1:70" s="91" customFormat="1" ht="78.75" x14ac:dyDescent="0.25">
      <c r="A18" s="60" t="s">
        <v>961</v>
      </c>
      <c r="B18" s="87" t="s">
        <v>694</v>
      </c>
      <c r="C18" s="10" t="s">
        <v>984</v>
      </c>
      <c r="D18" s="10"/>
      <c r="E18" s="10" t="s">
        <v>984</v>
      </c>
      <c r="F18" s="3" t="s">
        <v>52</v>
      </c>
      <c r="G18" s="3" t="s">
        <v>1070</v>
      </c>
      <c r="H18" s="55" t="s">
        <v>695</v>
      </c>
      <c r="I18" s="3" t="s">
        <v>988</v>
      </c>
      <c r="J18" s="55" t="s">
        <v>988</v>
      </c>
      <c r="K18" s="4" t="s">
        <v>2374</v>
      </c>
      <c r="L18" s="5" t="s">
        <v>2375</v>
      </c>
      <c r="M18" s="4" t="s">
        <v>1170</v>
      </c>
      <c r="N18" s="4" t="s">
        <v>2780</v>
      </c>
      <c r="O18" s="10" t="s">
        <v>2621</v>
      </c>
      <c r="P18" s="10" t="s">
        <v>2954</v>
      </c>
      <c r="Q18" s="4" t="s">
        <v>2376</v>
      </c>
      <c r="R18" s="6"/>
      <c r="S18" s="4" t="s">
        <v>2377</v>
      </c>
      <c r="T18" s="4" t="s">
        <v>2378</v>
      </c>
      <c r="U18" s="10" t="s">
        <v>3228</v>
      </c>
      <c r="V18" s="6"/>
      <c r="W18" s="7" t="s">
        <v>91</v>
      </c>
      <c r="X18" s="3" t="s">
        <v>33</v>
      </c>
      <c r="Y18" s="7" t="s">
        <v>91</v>
      </c>
      <c r="Z18" s="3" t="s">
        <v>90</v>
      </c>
      <c r="AA18" s="7" t="s">
        <v>91</v>
      </c>
      <c r="AB18" s="3" t="s">
        <v>2582</v>
      </c>
      <c r="AC18" s="3" t="s">
        <v>3298</v>
      </c>
      <c r="AD18" s="3" t="s">
        <v>21</v>
      </c>
      <c r="AE18" s="6"/>
      <c r="AF18" s="3" t="s">
        <v>21</v>
      </c>
      <c r="AG18" s="3"/>
      <c r="AH18" s="3" t="s">
        <v>27</v>
      </c>
      <c r="AI18" s="3" t="s">
        <v>28</v>
      </c>
      <c r="AJ18" s="62" t="s">
        <v>3301</v>
      </c>
      <c r="AK18" s="54" t="s">
        <v>3289</v>
      </c>
      <c r="AL18" s="86" t="s">
        <v>4174</v>
      </c>
      <c r="AM18" s="86" t="s">
        <v>4271</v>
      </c>
      <c r="AN18" s="86" t="s">
        <v>4272</v>
      </c>
      <c r="AO18" s="88" t="s">
        <v>3389</v>
      </c>
      <c r="AP18" s="88" t="s">
        <v>1014</v>
      </c>
      <c r="AQ18" s="54" t="s">
        <v>4273</v>
      </c>
      <c r="AR18" s="88" t="s">
        <v>4103</v>
      </c>
      <c r="AS18" s="55"/>
      <c r="AT18" s="55"/>
      <c r="AU18" s="55"/>
      <c r="AV18" s="55"/>
      <c r="AW18" s="55"/>
      <c r="AX18" s="86" t="s">
        <v>4178</v>
      </c>
      <c r="AY18" s="86" t="s">
        <v>4274</v>
      </c>
      <c r="AZ18" s="86" t="s">
        <v>4275</v>
      </c>
      <c r="BA18" s="88" t="s">
        <v>1004</v>
      </c>
      <c r="BB18" s="88" t="s">
        <v>1004</v>
      </c>
      <c r="BC18" s="54" t="s">
        <v>4276</v>
      </c>
      <c r="BD18" s="55" t="s">
        <v>32</v>
      </c>
      <c r="BE18" s="86" t="s">
        <v>4277</v>
      </c>
      <c r="BF18" s="86" t="s">
        <v>4278</v>
      </c>
      <c r="BG18" s="55" t="s">
        <v>32</v>
      </c>
      <c r="BH18" s="55" t="s">
        <v>101</v>
      </c>
      <c r="BI18" s="54" t="s">
        <v>3597</v>
      </c>
      <c r="BJ18" s="55" t="s">
        <v>3656</v>
      </c>
      <c r="BK18" s="55" t="s">
        <v>21</v>
      </c>
      <c r="BL18" s="55"/>
      <c r="BM18" s="55"/>
      <c r="BN18" s="55" t="s">
        <v>21</v>
      </c>
      <c r="BO18" s="55"/>
      <c r="BP18" s="55"/>
      <c r="BQ18" s="90" t="s">
        <v>3466</v>
      </c>
      <c r="BR18" s="200" t="s">
        <v>3389</v>
      </c>
    </row>
    <row r="19" spans="1:70" s="91" customFormat="1" ht="88.15" customHeight="1" x14ac:dyDescent="0.25">
      <c r="A19" s="60" t="s">
        <v>962</v>
      </c>
      <c r="B19" s="87" t="s">
        <v>2486</v>
      </c>
      <c r="C19" s="10" t="s">
        <v>984</v>
      </c>
      <c r="D19" s="10"/>
      <c r="E19" s="10" t="s">
        <v>984</v>
      </c>
      <c r="F19" s="3" t="s">
        <v>19</v>
      </c>
      <c r="G19" s="3" t="s">
        <v>1071</v>
      </c>
      <c r="H19" s="54" t="s">
        <v>2490</v>
      </c>
      <c r="I19" s="3" t="s">
        <v>988</v>
      </c>
      <c r="J19" s="55" t="s">
        <v>988</v>
      </c>
      <c r="K19" s="9" t="s">
        <v>2487</v>
      </c>
      <c r="L19" s="12" t="s">
        <v>2687</v>
      </c>
      <c r="M19" s="4" t="s">
        <v>1170</v>
      </c>
      <c r="N19" s="4" t="s">
        <v>2780</v>
      </c>
      <c r="O19" s="10" t="s">
        <v>2621</v>
      </c>
      <c r="P19" s="10" t="s">
        <v>2847</v>
      </c>
      <c r="Q19" s="4" t="s">
        <v>2488</v>
      </c>
      <c r="R19" s="6"/>
      <c r="S19" s="9" t="s">
        <v>2489</v>
      </c>
      <c r="T19" s="19"/>
      <c r="U19" s="10" t="e">
        <v>#N/A</v>
      </c>
      <c r="V19" s="6"/>
      <c r="W19" s="11" t="s">
        <v>2461</v>
      </c>
      <c r="X19" s="3" t="s">
        <v>33</v>
      </c>
      <c r="Y19" s="11" t="s">
        <v>2461</v>
      </c>
      <c r="Z19" s="3" t="s">
        <v>90</v>
      </c>
      <c r="AA19" s="11" t="s">
        <v>2461</v>
      </c>
      <c r="AB19" s="3" t="s">
        <v>2582</v>
      </c>
      <c r="AC19" s="3" t="s">
        <v>3298</v>
      </c>
      <c r="AD19" s="3"/>
      <c r="AE19" s="6"/>
      <c r="AF19" s="3"/>
      <c r="AG19" s="3"/>
      <c r="AH19" s="3" t="s">
        <v>27</v>
      </c>
      <c r="AI19" s="3" t="s">
        <v>28</v>
      </c>
      <c r="AJ19" s="62" t="s">
        <v>3301</v>
      </c>
      <c r="AK19" s="54" t="s">
        <v>3289</v>
      </c>
      <c r="AL19" s="54" t="s">
        <v>96</v>
      </c>
      <c r="AM19" s="55" t="s">
        <v>2564</v>
      </c>
      <c r="AN19" s="86" t="s">
        <v>4267</v>
      </c>
      <c r="AO19" s="88" t="s">
        <v>3389</v>
      </c>
      <c r="AP19" s="54" t="s">
        <v>2470</v>
      </c>
      <c r="AQ19" s="54" t="s">
        <v>4268</v>
      </c>
      <c r="AR19" s="88" t="s">
        <v>4103</v>
      </c>
      <c r="AS19" s="55"/>
      <c r="AT19" s="55"/>
      <c r="AU19" s="55"/>
      <c r="AV19" s="55"/>
      <c r="AW19" s="55"/>
      <c r="AX19" s="86" t="s">
        <v>4178</v>
      </c>
      <c r="AY19" s="86" t="s">
        <v>4269</v>
      </c>
      <c r="AZ19" s="86" t="s">
        <v>4270</v>
      </c>
      <c r="BA19" s="88" t="s">
        <v>1004</v>
      </c>
      <c r="BB19" s="88" t="s">
        <v>1004</v>
      </c>
      <c r="BC19" s="55" t="s">
        <v>2491</v>
      </c>
      <c r="BD19" s="55" t="s">
        <v>48</v>
      </c>
      <c r="BE19" s="86" t="s">
        <v>3264</v>
      </c>
      <c r="BF19" s="88" t="s">
        <v>3528</v>
      </c>
      <c r="BG19" s="55" t="s">
        <v>48</v>
      </c>
      <c r="BH19" s="55"/>
      <c r="BI19" s="55"/>
      <c r="BJ19" s="55"/>
      <c r="BK19" s="55"/>
      <c r="BL19" s="55"/>
      <c r="BM19" s="55"/>
      <c r="BN19" s="55"/>
      <c r="BO19" s="55"/>
      <c r="BP19" s="55"/>
      <c r="BQ19" s="90"/>
      <c r="BR19" s="200" t="s">
        <v>3389</v>
      </c>
    </row>
    <row r="20" spans="1:70" s="203" customFormat="1" ht="63" x14ac:dyDescent="0.25">
      <c r="A20" s="60" t="s">
        <v>963</v>
      </c>
      <c r="B20" s="14" t="s">
        <v>1016</v>
      </c>
      <c r="C20" s="6" t="s">
        <v>3389</v>
      </c>
      <c r="D20" s="6"/>
      <c r="E20" s="6" t="s">
        <v>3389</v>
      </c>
      <c r="F20" s="10" t="s">
        <v>52</v>
      </c>
      <c r="G20" s="10" t="s">
        <v>1043</v>
      </c>
      <c r="H20" s="13" t="s">
        <v>1017</v>
      </c>
      <c r="I20" s="10" t="s">
        <v>988</v>
      </c>
      <c r="J20" s="10" t="s">
        <v>988</v>
      </c>
      <c r="K20" s="17" t="s">
        <v>1856</v>
      </c>
      <c r="L20" s="17" t="s">
        <v>1857</v>
      </c>
      <c r="M20" s="18" t="s">
        <v>1858</v>
      </c>
      <c r="N20" s="4" t="s">
        <v>2780</v>
      </c>
      <c r="O20" s="10" t="e">
        <v>#N/A</v>
      </c>
      <c r="P20" s="10" t="e">
        <v>#N/A</v>
      </c>
      <c r="Q20" s="18" t="s">
        <v>1859</v>
      </c>
      <c r="R20" s="6"/>
      <c r="S20" s="17" t="s">
        <v>1860</v>
      </c>
      <c r="T20" s="19" t="s">
        <v>1861</v>
      </c>
      <c r="U20" s="10" t="e">
        <v>#N/A</v>
      </c>
      <c r="V20" s="6"/>
      <c r="W20" s="13" t="s">
        <v>1018</v>
      </c>
      <c r="X20" s="3" t="s">
        <v>33</v>
      </c>
      <c r="Y20" s="13" t="s">
        <v>1018</v>
      </c>
      <c r="Z20" s="3" t="s">
        <v>90</v>
      </c>
      <c r="AA20" s="13" t="s">
        <v>1018</v>
      </c>
      <c r="AB20" s="3" t="s">
        <v>2582</v>
      </c>
      <c r="AC20" s="3" t="s">
        <v>3298</v>
      </c>
      <c r="AD20" s="10"/>
      <c r="AE20" s="6"/>
      <c r="AF20" s="10"/>
      <c r="AG20" s="10"/>
      <c r="AH20" s="16" t="s">
        <v>27</v>
      </c>
      <c r="AI20" s="10" t="s">
        <v>28</v>
      </c>
      <c r="AJ20" s="3" t="s">
        <v>3301</v>
      </c>
      <c r="AK20" s="3" t="s">
        <v>35</v>
      </c>
      <c r="AL20" s="13" t="s">
        <v>214</v>
      </c>
      <c r="AM20" s="10" t="s">
        <v>2564</v>
      </c>
      <c r="AN20" s="10"/>
      <c r="AO20" s="10"/>
      <c r="AP20" s="10" t="s">
        <v>2561</v>
      </c>
      <c r="AQ20" s="10"/>
      <c r="AR20" s="10"/>
      <c r="AS20" s="10"/>
      <c r="AT20" s="10"/>
      <c r="AU20" s="10"/>
      <c r="AV20" s="10"/>
      <c r="AW20" s="10"/>
      <c r="AX20" s="3" t="s">
        <v>1133</v>
      </c>
      <c r="AY20" s="10"/>
      <c r="AZ20" s="10"/>
      <c r="BA20" s="3"/>
      <c r="BB20" s="3"/>
      <c r="BC20" s="3" t="s">
        <v>32</v>
      </c>
      <c r="BD20" s="3" t="s">
        <v>32</v>
      </c>
      <c r="BE20" s="10"/>
      <c r="BF20" s="10"/>
      <c r="BG20" s="3" t="s">
        <v>32</v>
      </c>
      <c r="BH20" s="3" t="s">
        <v>101</v>
      </c>
      <c r="BI20" s="13" t="s">
        <v>4817</v>
      </c>
      <c r="BJ20" s="10" t="s">
        <v>3656</v>
      </c>
      <c r="BK20" s="10"/>
      <c r="BL20" s="10"/>
      <c r="BM20" s="10"/>
      <c r="BN20" s="10"/>
      <c r="BO20" s="10"/>
      <c r="BP20" s="10"/>
      <c r="BQ20" s="14"/>
      <c r="BR20" s="200" t="s">
        <v>3389</v>
      </c>
    </row>
    <row r="22" spans="1:70" s="158" customFormat="1" ht="31.15" customHeight="1" x14ac:dyDescent="0.2">
      <c r="A22" s="210" t="s">
        <v>4904</v>
      </c>
      <c r="B22" s="212" t="s">
        <v>987</v>
      </c>
      <c r="C22" s="212" t="s">
        <v>4905</v>
      </c>
      <c r="D22" s="210" t="s">
        <v>4906</v>
      </c>
      <c r="E22" s="210"/>
      <c r="F22" s="210"/>
      <c r="G22" s="210"/>
      <c r="H22" s="210"/>
      <c r="I22" s="210" t="s">
        <v>4907</v>
      </c>
      <c r="J22" s="210" t="s">
        <v>3431</v>
      </c>
      <c r="K22" s="210"/>
      <c r="L22" s="210"/>
      <c r="M22" s="210"/>
      <c r="N22" s="210"/>
      <c r="O22" s="210"/>
      <c r="P22" s="210" t="s">
        <v>4908</v>
      </c>
      <c r="Q22" s="210"/>
      <c r="R22" s="210"/>
      <c r="S22" s="210"/>
      <c r="T22" s="210"/>
      <c r="U22" s="210"/>
      <c r="V22" s="210"/>
      <c r="W22" s="210"/>
      <c r="X22" s="210"/>
      <c r="Y22" s="210" t="s">
        <v>4909</v>
      </c>
      <c r="Z22" s="210"/>
      <c r="AA22" s="210"/>
      <c r="AB22" s="210"/>
      <c r="AC22" s="210"/>
      <c r="AD22" s="210"/>
      <c r="AE22" s="210"/>
      <c r="AF22" s="210"/>
      <c r="AG22" s="210"/>
      <c r="AH22" s="210"/>
      <c r="AI22" s="210" t="s">
        <v>4910</v>
      </c>
      <c r="AJ22" s="210"/>
      <c r="AK22" s="210"/>
      <c r="AL22" s="210" t="s">
        <v>4911</v>
      </c>
      <c r="AM22" s="210"/>
      <c r="AN22" s="210" t="s">
        <v>4912</v>
      </c>
      <c r="AO22" s="210" t="s">
        <v>52</v>
      </c>
    </row>
    <row r="23" spans="1:70" s="158" customFormat="1" ht="75.599999999999994" customHeight="1" x14ac:dyDescent="0.2">
      <c r="A23" s="210"/>
      <c r="B23" s="213"/>
      <c r="C23" s="213"/>
      <c r="D23" s="157" t="s">
        <v>4913</v>
      </c>
      <c r="E23" s="157" t="s">
        <v>4914</v>
      </c>
      <c r="F23" s="157" t="s">
        <v>4915</v>
      </c>
      <c r="G23" s="157" t="s">
        <v>3295</v>
      </c>
      <c r="H23" s="157" t="s">
        <v>3298</v>
      </c>
      <c r="I23" s="210"/>
      <c r="J23" s="157" t="s">
        <v>29</v>
      </c>
      <c r="K23" s="157" t="s">
        <v>35</v>
      </c>
      <c r="L23" s="157" t="s">
        <v>68</v>
      </c>
      <c r="M23" s="157" t="s">
        <v>138</v>
      </c>
      <c r="N23" s="157" t="s">
        <v>45</v>
      </c>
      <c r="O23" s="157" t="s">
        <v>4916</v>
      </c>
      <c r="P23" s="157" t="s">
        <v>1133</v>
      </c>
      <c r="Q23" s="157" t="s">
        <v>1011</v>
      </c>
      <c r="R23" s="157" t="s">
        <v>3299</v>
      </c>
      <c r="S23" s="157" t="s">
        <v>3300</v>
      </c>
      <c r="T23" s="157" t="s">
        <v>3272</v>
      </c>
      <c r="U23" s="157" t="s">
        <v>3301</v>
      </c>
      <c r="V23" s="157" t="s">
        <v>1004</v>
      </c>
      <c r="W23" s="157" t="s">
        <v>2521</v>
      </c>
      <c r="X23" s="157" t="s">
        <v>4917</v>
      </c>
      <c r="Y23" s="157" t="s">
        <v>1133</v>
      </c>
      <c r="Z23" s="157" t="s">
        <v>1011</v>
      </c>
      <c r="AA23" s="157" t="s">
        <v>2471</v>
      </c>
      <c r="AB23" s="157" t="s">
        <v>3299</v>
      </c>
      <c r="AC23" s="157" t="s">
        <v>3300</v>
      </c>
      <c r="AD23" s="157" t="s">
        <v>3272</v>
      </c>
      <c r="AE23" s="157" t="s">
        <v>3301</v>
      </c>
      <c r="AF23" s="157" t="s">
        <v>32</v>
      </c>
      <c r="AG23" s="157" t="s">
        <v>48</v>
      </c>
      <c r="AH23" s="157" t="s">
        <v>3302</v>
      </c>
      <c r="AI23" s="157" t="s">
        <v>4918</v>
      </c>
      <c r="AJ23" s="157" t="s">
        <v>3299</v>
      </c>
      <c r="AK23" s="157" t="s">
        <v>4919</v>
      </c>
      <c r="AL23" s="157" t="s">
        <v>4920</v>
      </c>
      <c r="AM23" s="157" t="s">
        <v>4921</v>
      </c>
      <c r="AN23" s="210"/>
      <c r="AO23" s="210"/>
    </row>
    <row r="24" spans="1:70" s="141" customFormat="1" ht="52.9" customHeight="1" x14ac:dyDescent="0.2">
      <c r="A24" s="46"/>
      <c r="B24" s="142" t="s">
        <v>988</v>
      </c>
      <c r="C24" s="157">
        <f t="shared" ref="C24" si="0">SUM(D24:H24)</f>
        <v>14</v>
      </c>
      <c r="D24" s="48">
        <f>SUM((COUNTIF($AB$7:$AB$40,"HT")+(COUNTIF($AB$7:$AB$40,"TK")+(COUNTIF($AB$7:$AB$40,"TP"))+(COUNTIF($AB$7:$AB$40,"TTT")))))</f>
        <v>1</v>
      </c>
      <c r="E24" s="48">
        <f>SUM((COUNTIF($AB$7:$AB$40,"PHT")+(COUNTIF($AB$7:$AB$40,"PK")+(COUNTIF($AB$7:$AB$40,"PTP"))+(COUNTIF($AB$7:$AB$40,"PTT")))))</f>
        <v>0</v>
      </c>
      <c r="F24" s="48">
        <f>SUM((COUNTIF($AB$7:$AB$40,"TBM")+(COUNTIF($AB$7:$AB$40,"TT"))))</f>
        <v>3</v>
      </c>
      <c r="G24" s="48">
        <f>COUNTIF($AB$7:$AB$40,"NV")</f>
        <v>0</v>
      </c>
      <c r="H24" s="48">
        <f>COUNTIF($AB$7:$AB$40,"GV")</f>
        <v>10</v>
      </c>
      <c r="I24" s="48">
        <f>COUNTIF($D$7:$D$40,"x")</f>
        <v>0</v>
      </c>
      <c r="J24" s="48">
        <f>COUNTIF($AJ$7:$AJ$40,"TS")</f>
        <v>1</v>
      </c>
      <c r="K24" s="48">
        <f>COUNTIF($AJ$7:$AJ$40,"THS")</f>
        <v>13</v>
      </c>
      <c r="L24" s="48">
        <f>COUNTIF($AJ$7:$AJ$40,"DH")</f>
        <v>0</v>
      </c>
      <c r="M24" s="48">
        <f>COUNTIF($AJ$7:$AJ$40,"CD")</f>
        <v>0</v>
      </c>
      <c r="N24" s="48">
        <f>COUNTIF($AJ$7:$AJ$20,"TC")</f>
        <v>0</v>
      </c>
      <c r="O24" s="48">
        <f>COUNTIF($AJ$7:$AJ$20,"")</f>
        <v>0</v>
      </c>
      <c r="P24" s="48">
        <f>COUNTIF($BA$7:$BA$40,"A")</f>
        <v>2</v>
      </c>
      <c r="Q24" s="48">
        <f>COUNTIF($BA$7:$BA$40,"B")</f>
        <v>2</v>
      </c>
      <c r="R24" s="48">
        <f>COUNTIF($BA$7:$BA$40,"TC")</f>
        <v>0</v>
      </c>
      <c r="S24" s="48">
        <f>COUNTIF($BA$7:$BA$40,"CD")</f>
        <v>0</v>
      </c>
      <c r="T24" s="48">
        <f>COUNTIF($BA$7:$BA$40,"DH")</f>
        <v>1</v>
      </c>
      <c r="U24" s="48">
        <f>COUNTIF($BA$7:$BA$40,"THS")</f>
        <v>0</v>
      </c>
      <c r="V24" s="48">
        <f>COUNTIF($BB$7:$BB$40,"IC3")</f>
        <v>9</v>
      </c>
      <c r="W24" s="48">
        <f>COUNTIF($BA$7:$BA$40,"UD CNTT CB")</f>
        <v>0</v>
      </c>
      <c r="X24" s="48">
        <f>COUNTIF($BA$7:$BA$40,"UD CNTT NC")</f>
        <v>0</v>
      </c>
      <c r="Y24" s="189">
        <f>SUM((COUNTIF($BG$7:$BG$40,"A"))+(COUNTIF($BG$7:$BG$40,"A1")))</f>
        <v>0</v>
      </c>
      <c r="Z24" s="189">
        <f>SUM((COUNTIF($BG$7:$BG$40,"B"))+(COUNTIF($BG$7:$BG$40,"A2")))</f>
        <v>1</v>
      </c>
      <c r="AA24" s="48">
        <f>COUNTIF($BG$7:$BG$40,"C")</f>
        <v>1</v>
      </c>
      <c r="AB24" s="48">
        <f>COUNTIF($BG$7:$BG$40,"TC")</f>
        <v>0</v>
      </c>
      <c r="AC24" s="48">
        <f>COUNTIF($BG$7:$BG$40,"CD")</f>
        <v>0</v>
      </c>
      <c r="AD24" s="48">
        <f>COUNTIF($BG$7:$BG$40,"DH")</f>
        <v>3</v>
      </c>
      <c r="AE24" s="48">
        <f>COUNTIF($BG$7:$BG$40,"THS")</f>
        <v>0</v>
      </c>
      <c r="AF24" s="48">
        <f>COUNTIF($BG$7:$BG$40,"B1")</f>
        <v>8</v>
      </c>
      <c r="AG24" s="48">
        <f>COUNTIF($BG$7:$BG$40,"B2")</f>
        <v>1</v>
      </c>
      <c r="AH24" s="48">
        <f>COUNTIF($BG$7:$BG$40,"C1")</f>
        <v>0</v>
      </c>
      <c r="AI24" s="48">
        <f>COUNTIF($BH$7:$BH$40,"Sơ cấp")</f>
        <v>9</v>
      </c>
      <c r="AJ24" s="48">
        <f>COUNTIF($BH$7:$BH$40,"Trung cấp")</f>
        <v>3</v>
      </c>
      <c r="AK24" s="48">
        <f>COUNTIF($BH$7:$BH$40,"Cao cấp")</f>
        <v>0</v>
      </c>
      <c r="AL24" s="48">
        <f>COUNTIF($X$7:$X$40,"Sở GDĐT TPHCM")</f>
        <v>14</v>
      </c>
      <c r="AM24" s="48">
        <f>COUNTIF($X$7:$X$40,"Trường CĐ Lý Tự Trọng TPHCM")</f>
        <v>0</v>
      </c>
      <c r="AN24" s="48">
        <f>COUNTIF($AG$7:$AG$40,"x")</f>
        <v>1</v>
      </c>
      <c r="AO24" s="48">
        <f>COUNTIF($F$7:$F$40,"Nữ")</f>
        <v>10</v>
      </c>
    </row>
    <row r="1283" spans="42:42" x14ac:dyDescent="0.25">
      <c r="AP1283" s="1">
        <f>COUNTIF(AJ7:AJ19,"Thạc sỹ")</f>
        <v>0</v>
      </c>
    </row>
  </sheetData>
  <autoFilter ref="A6:BQ20"/>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2:AO23"/>
    <mergeCell ref="A22:A23"/>
    <mergeCell ref="B22:B23"/>
    <mergeCell ref="C22:C23"/>
    <mergeCell ref="D22:H22"/>
    <mergeCell ref="I22:I23"/>
    <mergeCell ref="J22:O22"/>
    <mergeCell ref="P22:X22"/>
    <mergeCell ref="Y22:AH22"/>
    <mergeCell ref="AI22:AK22"/>
    <mergeCell ref="AL22:AM22"/>
    <mergeCell ref="AN22:AN23"/>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5"/>
  <sheetViews>
    <sheetView topLeftCell="A4" zoomScaleNormal="100" zoomScaleSheetLayoutView="90" workbookViewId="0">
      <pane ySplit="3" topLeftCell="A19" activePane="bottomLeft" state="frozen"/>
      <selection activeCell="A4" sqref="A4"/>
      <selection pane="bottomLeft" activeCell="C21" sqref="C21"/>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22"/>
      <c r="AL1" s="52"/>
      <c r="AM1" s="52"/>
      <c r="AN1" s="124"/>
      <c r="AO1" s="124"/>
      <c r="AP1" s="206" t="s">
        <v>3315</v>
      </c>
      <c r="AQ1" s="206"/>
      <c r="AR1" s="206"/>
      <c r="AS1" s="206"/>
      <c r="AT1" s="206"/>
      <c r="AU1" s="206"/>
      <c r="AV1" s="206"/>
      <c r="AW1" s="206"/>
      <c r="AX1" s="206"/>
      <c r="AY1" s="207"/>
      <c r="AZ1" s="207"/>
      <c r="BA1" s="206"/>
      <c r="BB1" s="206"/>
      <c r="BC1" s="206"/>
      <c r="BD1" s="206"/>
      <c r="BE1" s="207"/>
      <c r="BF1" s="207"/>
      <c r="BG1" s="53"/>
      <c r="BH1" s="53"/>
      <c r="BI1" s="53"/>
      <c r="BJ1" s="53"/>
      <c r="BK1" s="53"/>
      <c r="BQ1" s="76"/>
    </row>
    <row r="2" spans="1:70" s="39" customFormat="1" ht="18.600000000000001" customHeight="1" x14ac:dyDescent="0.3">
      <c r="A2" s="122"/>
      <c r="B2" s="122"/>
      <c r="C2" s="122"/>
      <c r="D2" s="122"/>
      <c r="E2" s="122"/>
      <c r="F2" s="122"/>
      <c r="G2" s="122"/>
      <c r="H2" s="122"/>
      <c r="I2" s="122"/>
      <c r="J2" s="122"/>
      <c r="K2" s="122"/>
      <c r="L2" s="51"/>
      <c r="M2" s="51"/>
      <c r="AC2" s="123"/>
      <c r="AD2" s="123"/>
      <c r="AE2" s="123"/>
      <c r="AF2" s="123"/>
      <c r="AG2" s="123"/>
      <c r="AH2" s="123"/>
      <c r="AI2" s="123"/>
      <c r="AJ2" s="123"/>
      <c r="AK2" s="123"/>
      <c r="AL2" s="123"/>
      <c r="AM2" s="123"/>
      <c r="AN2" s="124"/>
      <c r="AO2" s="124"/>
      <c r="AP2" s="123"/>
      <c r="AQ2" s="123"/>
      <c r="AR2" s="123"/>
      <c r="AS2" s="123"/>
      <c r="AT2" s="123"/>
      <c r="AU2" s="123"/>
      <c r="AV2" s="123"/>
      <c r="AW2" s="123"/>
      <c r="AX2" s="123"/>
      <c r="AY2" s="124"/>
      <c r="AZ2" s="124"/>
      <c r="BA2" s="123"/>
      <c r="BB2" s="123"/>
      <c r="BD2" s="123"/>
      <c r="BE2" s="124"/>
      <c r="BF2" s="124"/>
      <c r="BG2" s="53"/>
      <c r="BH2" s="123"/>
      <c r="BI2" s="123"/>
      <c r="BJ2" s="123"/>
      <c r="BK2" s="123"/>
      <c r="BL2" s="123"/>
      <c r="BM2" s="123"/>
      <c r="BN2" s="123"/>
      <c r="BO2" s="123"/>
      <c r="BP2" s="123"/>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26"/>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27" t="s">
        <v>3305</v>
      </c>
      <c r="AK6" s="127" t="s">
        <v>12</v>
      </c>
      <c r="AL6" s="127" t="s">
        <v>13</v>
      </c>
      <c r="AM6" s="127" t="s">
        <v>2554</v>
      </c>
      <c r="AN6" s="127" t="s">
        <v>2555</v>
      </c>
      <c r="AO6" s="127" t="s">
        <v>3399</v>
      </c>
      <c r="AP6" s="127" t="s">
        <v>2616</v>
      </c>
      <c r="AQ6" s="127" t="s">
        <v>3414</v>
      </c>
      <c r="AR6" s="127" t="s">
        <v>3400</v>
      </c>
      <c r="AS6" s="127" t="s">
        <v>3421</v>
      </c>
      <c r="AT6" s="127" t="s">
        <v>3414</v>
      </c>
      <c r="AU6" s="127" t="s">
        <v>3400</v>
      </c>
      <c r="AV6" s="127" t="s">
        <v>3423</v>
      </c>
      <c r="AW6" s="127" t="s">
        <v>3422</v>
      </c>
      <c r="AX6" s="127" t="s">
        <v>17</v>
      </c>
      <c r="AY6" s="127" t="s">
        <v>3427</v>
      </c>
      <c r="AZ6" s="127" t="s">
        <v>3400</v>
      </c>
      <c r="BA6" s="127" t="s">
        <v>3306</v>
      </c>
      <c r="BB6" s="127" t="s">
        <v>3983</v>
      </c>
      <c r="BC6" s="127" t="s">
        <v>2557</v>
      </c>
      <c r="BD6" s="127" t="s">
        <v>3270</v>
      </c>
      <c r="BE6" s="127" t="s">
        <v>3414</v>
      </c>
      <c r="BF6" s="127" t="s">
        <v>3258</v>
      </c>
      <c r="BG6" s="127" t="s">
        <v>3430</v>
      </c>
      <c r="BH6" s="127" t="s">
        <v>14</v>
      </c>
      <c r="BI6" s="127" t="s">
        <v>3427</v>
      </c>
      <c r="BJ6" s="127" t="s">
        <v>3400</v>
      </c>
      <c r="BK6" s="127" t="s">
        <v>15</v>
      </c>
      <c r="BL6" s="127" t="s">
        <v>3427</v>
      </c>
      <c r="BM6" s="127" t="s">
        <v>3400</v>
      </c>
      <c r="BN6" s="127" t="s">
        <v>16</v>
      </c>
      <c r="BO6" s="127" t="s">
        <v>3427</v>
      </c>
      <c r="BP6" s="127" t="s">
        <v>3400</v>
      </c>
      <c r="BQ6" s="222"/>
    </row>
    <row r="7" spans="1:70" s="91" customFormat="1" ht="84" customHeight="1" x14ac:dyDescent="0.25">
      <c r="A7" s="60" t="s">
        <v>950</v>
      </c>
      <c r="B7" s="87" t="s">
        <v>197</v>
      </c>
      <c r="C7" s="10" t="s">
        <v>984</v>
      </c>
      <c r="D7" s="10"/>
      <c r="E7" s="10" t="s">
        <v>984</v>
      </c>
      <c r="F7" s="3" t="s">
        <v>19</v>
      </c>
      <c r="G7" s="3" t="s">
        <v>1085</v>
      </c>
      <c r="H7" s="55" t="s">
        <v>198</v>
      </c>
      <c r="I7" s="3" t="s">
        <v>989</v>
      </c>
      <c r="J7" s="55" t="s">
        <v>989</v>
      </c>
      <c r="K7" s="9" t="s">
        <v>1716</v>
      </c>
      <c r="L7" s="12" t="s">
        <v>1717</v>
      </c>
      <c r="M7" s="4" t="s">
        <v>1169</v>
      </c>
      <c r="N7" s="4" t="s">
        <v>2780</v>
      </c>
      <c r="O7" s="10" t="s">
        <v>2621</v>
      </c>
      <c r="P7" s="10" t="s">
        <v>2869</v>
      </c>
      <c r="Q7" s="4" t="s">
        <v>1713</v>
      </c>
      <c r="R7" s="6"/>
      <c r="S7" s="4" t="s">
        <v>1714</v>
      </c>
      <c r="T7" s="4" t="s">
        <v>1715</v>
      </c>
      <c r="U7" s="10" t="s">
        <v>3106</v>
      </c>
      <c r="V7" s="6"/>
      <c r="W7" s="7" t="s">
        <v>128</v>
      </c>
      <c r="X7" s="3" t="s">
        <v>33</v>
      </c>
      <c r="Y7" s="7" t="s">
        <v>128</v>
      </c>
      <c r="Z7" s="3" t="s">
        <v>90</v>
      </c>
      <c r="AA7" s="7" t="s">
        <v>128</v>
      </c>
      <c r="AB7" s="62" t="s">
        <v>4943</v>
      </c>
      <c r="AC7" s="3" t="s">
        <v>2727</v>
      </c>
      <c r="AD7" s="7" t="s">
        <v>126</v>
      </c>
      <c r="AE7" s="6"/>
      <c r="AF7" s="3" t="s">
        <v>21</v>
      </c>
      <c r="AG7" s="3"/>
      <c r="AH7" s="3" t="s">
        <v>27</v>
      </c>
      <c r="AI7" s="3" t="s">
        <v>28</v>
      </c>
      <c r="AJ7" s="62" t="s">
        <v>3301</v>
      </c>
      <c r="AK7" s="54" t="s">
        <v>3289</v>
      </c>
      <c r="AL7" s="54" t="s">
        <v>4393</v>
      </c>
      <c r="AM7" s="54" t="s">
        <v>4191</v>
      </c>
      <c r="AN7" s="86" t="s">
        <v>4394</v>
      </c>
      <c r="AO7" s="88" t="s">
        <v>3389</v>
      </c>
      <c r="AP7" s="55" t="s">
        <v>986</v>
      </c>
      <c r="AQ7" s="54" t="s">
        <v>4395</v>
      </c>
      <c r="AR7" s="55" t="s">
        <v>4076</v>
      </c>
      <c r="AS7" s="55"/>
      <c r="AT7" s="55"/>
      <c r="AU7" s="55"/>
      <c r="AV7" s="55"/>
      <c r="AW7" s="55"/>
      <c r="AX7" s="55" t="s">
        <v>1011</v>
      </c>
      <c r="AY7" s="86" t="s">
        <v>3384</v>
      </c>
      <c r="AZ7" s="88" t="s">
        <v>4396</v>
      </c>
      <c r="BA7" s="55" t="s">
        <v>1011</v>
      </c>
      <c r="BB7" s="55"/>
      <c r="BC7" s="55" t="s">
        <v>1011</v>
      </c>
      <c r="BD7" s="55" t="s">
        <v>983</v>
      </c>
      <c r="BE7" s="86" t="s">
        <v>4397</v>
      </c>
      <c r="BF7" s="88" t="s">
        <v>4398</v>
      </c>
      <c r="BG7" s="55" t="s">
        <v>1011</v>
      </c>
      <c r="BH7" s="55" t="s">
        <v>45</v>
      </c>
      <c r="BI7" s="54" t="s">
        <v>3619</v>
      </c>
      <c r="BJ7" s="55" t="s">
        <v>3620</v>
      </c>
      <c r="BK7" s="55" t="s">
        <v>21</v>
      </c>
      <c r="BL7" s="55"/>
      <c r="BM7" s="55"/>
      <c r="BN7" s="55" t="s">
        <v>46</v>
      </c>
      <c r="BO7" s="55"/>
      <c r="BP7" s="55"/>
      <c r="BQ7" s="90" t="s">
        <v>4399</v>
      </c>
      <c r="BR7" s="200" t="s">
        <v>3389</v>
      </c>
    </row>
    <row r="8" spans="1:70" s="91" customFormat="1" ht="104.45" customHeight="1" x14ac:dyDescent="0.25">
      <c r="A8" s="60" t="s">
        <v>951</v>
      </c>
      <c r="B8" s="87" t="s">
        <v>192</v>
      </c>
      <c r="C8" s="10" t="s">
        <v>984</v>
      </c>
      <c r="D8" s="10"/>
      <c r="E8" s="10" t="s">
        <v>984</v>
      </c>
      <c r="F8" s="3" t="s">
        <v>52</v>
      </c>
      <c r="G8" s="3" t="s">
        <v>1046</v>
      </c>
      <c r="H8" s="55" t="s">
        <v>193</v>
      </c>
      <c r="I8" s="3" t="s">
        <v>989</v>
      </c>
      <c r="J8" s="55" t="s">
        <v>989</v>
      </c>
      <c r="K8" s="4" t="s">
        <v>1511</v>
      </c>
      <c r="L8" s="5" t="s">
        <v>1512</v>
      </c>
      <c r="M8" s="4" t="s">
        <v>1170</v>
      </c>
      <c r="N8" s="4" t="s">
        <v>2780</v>
      </c>
      <c r="O8" s="10" t="s">
        <v>2621</v>
      </c>
      <c r="P8" s="10" t="s">
        <v>2870</v>
      </c>
      <c r="Q8" s="4" t="s">
        <v>1513</v>
      </c>
      <c r="R8" s="6"/>
      <c r="S8" s="4" t="s">
        <v>1514</v>
      </c>
      <c r="T8" s="4" t="s">
        <v>21</v>
      </c>
      <c r="U8" s="10" t="s">
        <v>3107</v>
      </c>
      <c r="V8" s="6"/>
      <c r="W8" s="7" t="s">
        <v>136</v>
      </c>
      <c r="X8" s="3" t="s">
        <v>33</v>
      </c>
      <c r="Y8" s="7" t="s">
        <v>136</v>
      </c>
      <c r="Z8" s="3" t="s">
        <v>90</v>
      </c>
      <c r="AA8" s="7" t="s">
        <v>136</v>
      </c>
      <c r="AB8" s="62" t="s">
        <v>4940</v>
      </c>
      <c r="AC8" s="3" t="s">
        <v>152</v>
      </c>
      <c r="AD8" s="7" t="s">
        <v>60</v>
      </c>
      <c r="AE8" s="6"/>
      <c r="AF8" s="3" t="s">
        <v>21</v>
      </c>
      <c r="AG8" s="3"/>
      <c r="AH8" s="3" t="s">
        <v>27</v>
      </c>
      <c r="AI8" s="3" t="s">
        <v>28</v>
      </c>
      <c r="AJ8" s="62" t="s">
        <v>3301</v>
      </c>
      <c r="AK8" s="54" t="s">
        <v>3289</v>
      </c>
      <c r="AL8" s="54" t="s">
        <v>4406</v>
      </c>
      <c r="AM8" s="54" t="s">
        <v>4359</v>
      </c>
      <c r="AN8" s="86" t="s">
        <v>4407</v>
      </c>
      <c r="AO8" s="86" t="s">
        <v>3994</v>
      </c>
      <c r="AP8" s="55" t="s">
        <v>986</v>
      </c>
      <c r="AQ8" s="54" t="s">
        <v>4395</v>
      </c>
      <c r="AR8" s="55" t="s">
        <v>4076</v>
      </c>
      <c r="AS8" s="55"/>
      <c r="AT8" s="55"/>
      <c r="AU8" s="55"/>
      <c r="AV8" s="55"/>
      <c r="AW8" s="55"/>
      <c r="AX8" s="55" t="s">
        <v>1011</v>
      </c>
      <c r="AY8" s="86" t="s">
        <v>4408</v>
      </c>
      <c r="AZ8" s="88" t="s">
        <v>4409</v>
      </c>
      <c r="BA8" s="55" t="s">
        <v>1011</v>
      </c>
      <c r="BB8" s="55"/>
      <c r="BC8" s="54" t="s">
        <v>4410</v>
      </c>
      <c r="BD8" s="55" t="s">
        <v>3302</v>
      </c>
      <c r="BE8" s="86" t="s">
        <v>4411</v>
      </c>
      <c r="BF8" s="86" t="s">
        <v>4412</v>
      </c>
      <c r="BG8" s="66" t="s">
        <v>4946</v>
      </c>
      <c r="BH8" s="55" t="s">
        <v>45</v>
      </c>
      <c r="BI8" s="54" t="s">
        <v>3619</v>
      </c>
      <c r="BJ8" s="55" t="s">
        <v>3620</v>
      </c>
      <c r="BK8" s="55" t="s">
        <v>21</v>
      </c>
      <c r="BL8" s="55"/>
      <c r="BM8" s="55"/>
      <c r="BN8" s="55" t="s">
        <v>46</v>
      </c>
      <c r="BO8" s="55"/>
      <c r="BP8" s="55"/>
      <c r="BQ8" s="90" t="s">
        <v>4413</v>
      </c>
      <c r="BR8" s="200" t="s">
        <v>3389</v>
      </c>
    </row>
    <row r="9" spans="1:70" s="91" customFormat="1" ht="94.5" x14ac:dyDescent="0.25">
      <c r="A9" s="60" t="s">
        <v>952</v>
      </c>
      <c r="B9" s="87" t="s">
        <v>229</v>
      </c>
      <c r="C9" s="10" t="s">
        <v>984</v>
      </c>
      <c r="D9" s="10"/>
      <c r="E9" s="10" t="s">
        <v>984</v>
      </c>
      <c r="F9" s="3" t="s">
        <v>52</v>
      </c>
      <c r="G9" s="3" t="s">
        <v>1057</v>
      </c>
      <c r="H9" s="55" t="s">
        <v>230</v>
      </c>
      <c r="I9" s="3" t="s">
        <v>989</v>
      </c>
      <c r="J9" s="55" t="s">
        <v>989</v>
      </c>
      <c r="K9" s="9" t="s">
        <v>2652</v>
      </c>
      <c r="L9" s="12" t="s">
        <v>2653</v>
      </c>
      <c r="M9" s="4" t="s">
        <v>1318</v>
      </c>
      <c r="N9" s="4" t="s">
        <v>2780</v>
      </c>
      <c r="O9" s="10" t="s">
        <v>2621</v>
      </c>
      <c r="P9" s="10" t="s">
        <v>2871</v>
      </c>
      <c r="Q9" s="4" t="s">
        <v>1241</v>
      </c>
      <c r="R9" s="6"/>
      <c r="S9" s="4" t="s">
        <v>1242</v>
      </c>
      <c r="T9" s="4" t="s">
        <v>1243</v>
      </c>
      <c r="U9" s="10" t="s">
        <v>3108</v>
      </c>
      <c r="V9" s="6"/>
      <c r="W9" s="7" t="s">
        <v>231</v>
      </c>
      <c r="X9" s="3" t="s">
        <v>33</v>
      </c>
      <c r="Y9" s="7" t="s">
        <v>231</v>
      </c>
      <c r="Z9" s="3" t="s">
        <v>24</v>
      </c>
      <c r="AA9" s="7" t="s">
        <v>232</v>
      </c>
      <c r="AB9" s="62" t="s">
        <v>4936</v>
      </c>
      <c r="AC9" s="3" t="s">
        <v>233</v>
      </c>
      <c r="AD9" s="7" t="s">
        <v>91</v>
      </c>
      <c r="AE9" s="6"/>
      <c r="AF9" s="7" t="s">
        <v>234</v>
      </c>
      <c r="AG9" s="7" t="s">
        <v>984</v>
      </c>
      <c r="AH9" s="3" t="s">
        <v>27</v>
      </c>
      <c r="AI9" s="3" t="s">
        <v>28</v>
      </c>
      <c r="AJ9" s="62" t="s">
        <v>3301</v>
      </c>
      <c r="AK9" s="54" t="s">
        <v>4430</v>
      </c>
      <c r="AL9" s="54" t="s">
        <v>4431</v>
      </c>
      <c r="AM9" s="54" t="s">
        <v>4432</v>
      </c>
      <c r="AN9" s="86" t="s">
        <v>4433</v>
      </c>
      <c r="AO9" s="95" t="s">
        <v>3446</v>
      </c>
      <c r="AP9" s="54" t="s">
        <v>4434</v>
      </c>
      <c r="AQ9" s="54" t="s">
        <v>4435</v>
      </c>
      <c r="AR9" s="54" t="s">
        <v>4437</v>
      </c>
      <c r="AS9" s="55"/>
      <c r="AT9" s="55"/>
      <c r="AU9" s="55"/>
      <c r="AV9" s="55"/>
      <c r="AW9" s="55"/>
      <c r="AX9" s="55" t="s">
        <v>1133</v>
      </c>
      <c r="AY9" s="86" t="s">
        <v>4436</v>
      </c>
      <c r="AZ9" s="88" t="s">
        <v>2579</v>
      </c>
      <c r="BA9" s="55" t="s">
        <v>1133</v>
      </c>
      <c r="BB9" s="55"/>
      <c r="BC9" s="54" t="s">
        <v>3616</v>
      </c>
      <c r="BD9" s="55" t="s">
        <v>983</v>
      </c>
      <c r="BE9" s="86" t="s">
        <v>4438</v>
      </c>
      <c r="BF9" s="86" t="s">
        <v>4439</v>
      </c>
      <c r="BG9" s="89" t="s">
        <v>1011</v>
      </c>
      <c r="BH9" s="55" t="s">
        <v>45</v>
      </c>
      <c r="BI9" s="54" t="s">
        <v>4376</v>
      </c>
      <c r="BJ9" s="55" t="s">
        <v>3620</v>
      </c>
      <c r="BK9" s="55" t="s">
        <v>21</v>
      </c>
      <c r="BL9" s="55"/>
      <c r="BM9" s="55"/>
      <c r="BN9" s="55" t="s">
        <v>21</v>
      </c>
      <c r="BO9" s="55"/>
      <c r="BP9" s="55"/>
      <c r="BQ9" s="90" t="s">
        <v>3466</v>
      </c>
      <c r="BR9" s="200" t="s">
        <v>3389</v>
      </c>
    </row>
    <row r="10" spans="1:70" s="91" customFormat="1" ht="78.75" x14ac:dyDescent="0.25">
      <c r="A10" s="60" t="s">
        <v>953</v>
      </c>
      <c r="B10" s="87" t="s">
        <v>281</v>
      </c>
      <c r="C10" s="10" t="s">
        <v>984</v>
      </c>
      <c r="D10" s="10"/>
      <c r="E10" s="10" t="s">
        <v>984</v>
      </c>
      <c r="F10" s="3" t="s">
        <v>52</v>
      </c>
      <c r="G10" s="3" t="s">
        <v>1031</v>
      </c>
      <c r="H10" s="55" t="s">
        <v>282</v>
      </c>
      <c r="I10" s="3" t="s">
        <v>989</v>
      </c>
      <c r="J10" s="55" t="s">
        <v>989</v>
      </c>
      <c r="K10" s="4" t="s">
        <v>1260</v>
      </c>
      <c r="L10" s="5" t="s">
        <v>283</v>
      </c>
      <c r="M10" s="4" t="s">
        <v>1169</v>
      </c>
      <c r="N10" s="4" t="s">
        <v>2780</v>
      </c>
      <c r="O10" s="10" t="s">
        <v>2621</v>
      </c>
      <c r="P10" s="10" t="s">
        <v>2872</v>
      </c>
      <c r="Q10" s="4" t="s">
        <v>1261</v>
      </c>
      <c r="R10" s="6"/>
      <c r="S10" s="4" t="s">
        <v>1262</v>
      </c>
      <c r="T10" s="4" t="s">
        <v>1263</v>
      </c>
      <c r="U10" s="10" t="s">
        <v>3109</v>
      </c>
      <c r="V10" s="6"/>
      <c r="W10" s="7" t="s">
        <v>125</v>
      </c>
      <c r="X10" s="3" t="s">
        <v>33</v>
      </c>
      <c r="Y10" s="7" t="s">
        <v>125</v>
      </c>
      <c r="Z10" s="3" t="s">
        <v>90</v>
      </c>
      <c r="AA10" s="7" t="s">
        <v>125</v>
      </c>
      <c r="AB10" s="62" t="s">
        <v>4936</v>
      </c>
      <c r="AC10" s="3" t="s">
        <v>233</v>
      </c>
      <c r="AD10" s="7" t="s">
        <v>267</v>
      </c>
      <c r="AE10" s="6"/>
      <c r="AF10" s="3" t="s">
        <v>21</v>
      </c>
      <c r="AG10" s="3"/>
      <c r="AH10" s="3" t="s">
        <v>27</v>
      </c>
      <c r="AI10" s="3" t="s">
        <v>28</v>
      </c>
      <c r="AJ10" s="62" t="s">
        <v>3301</v>
      </c>
      <c r="AK10" s="54" t="s">
        <v>3289</v>
      </c>
      <c r="AL10" s="55" t="s">
        <v>284</v>
      </c>
      <c r="AM10" s="54" t="s">
        <v>4359</v>
      </c>
      <c r="AN10" s="86" t="s">
        <v>4455</v>
      </c>
      <c r="AO10" s="88" t="s">
        <v>3389</v>
      </c>
      <c r="AP10" s="54" t="s">
        <v>4456</v>
      </c>
      <c r="AQ10" s="54" t="s">
        <v>3907</v>
      </c>
      <c r="AR10" s="54" t="s">
        <v>3626</v>
      </c>
      <c r="AS10" s="55"/>
      <c r="AT10" s="55"/>
      <c r="AU10" s="55"/>
      <c r="AV10" s="55"/>
      <c r="AW10" s="55"/>
      <c r="AX10" s="55" t="s">
        <v>1011</v>
      </c>
      <c r="AY10" s="86" t="s">
        <v>4457</v>
      </c>
      <c r="AZ10" s="88" t="s">
        <v>3875</v>
      </c>
      <c r="BA10" s="55" t="s">
        <v>1011</v>
      </c>
      <c r="BB10" s="55"/>
      <c r="BC10" s="54" t="s">
        <v>4458</v>
      </c>
      <c r="BD10" s="55" t="s">
        <v>32</v>
      </c>
      <c r="BE10" s="86" t="s">
        <v>4459</v>
      </c>
      <c r="BF10" s="86" t="s">
        <v>4460</v>
      </c>
      <c r="BG10" s="55" t="s">
        <v>32</v>
      </c>
      <c r="BH10" s="55" t="s">
        <v>45</v>
      </c>
      <c r="BI10" s="54" t="s">
        <v>3848</v>
      </c>
      <c r="BJ10" s="55" t="s">
        <v>3620</v>
      </c>
      <c r="BK10" s="55" t="s">
        <v>21</v>
      </c>
      <c r="BL10" s="55"/>
      <c r="BM10" s="55"/>
      <c r="BN10" s="55" t="s">
        <v>21</v>
      </c>
      <c r="BO10" s="55"/>
      <c r="BP10" s="55"/>
      <c r="BQ10" s="90" t="s">
        <v>4461</v>
      </c>
      <c r="BR10" s="200" t="s">
        <v>3389</v>
      </c>
    </row>
    <row r="11" spans="1:70" s="91" customFormat="1" ht="63" x14ac:dyDescent="0.25">
      <c r="A11" s="60" t="s">
        <v>954</v>
      </c>
      <c r="B11" s="87" t="s">
        <v>265</v>
      </c>
      <c r="C11" s="10" t="s">
        <v>984</v>
      </c>
      <c r="D11" s="10"/>
      <c r="E11" s="10" t="s">
        <v>984</v>
      </c>
      <c r="F11" s="3" t="s">
        <v>52</v>
      </c>
      <c r="G11" s="3" t="s">
        <v>1044</v>
      </c>
      <c r="H11" s="55" t="s">
        <v>266</v>
      </c>
      <c r="I11" s="3" t="s">
        <v>989</v>
      </c>
      <c r="J11" s="55" t="s">
        <v>989</v>
      </c>
      <c r="K11" s="4" t="s">
        <v>2133</v>
      </c>
      <c r="L11" s="5" t="s">
        <v>2134</v>
      </c>
      <c r="M11" s="4" t="s">
        <v>1169</v>
      </c>
      <c r="N11" s="4" t="s">
        <v>2780</v>
      </c>
      <c r="O11" s="10" t="s">
        <v>2621</v>
      </c>
      <c r="P11" s="10" t="s">
        <v>2873</v>
      </c>
      <c r="Q11" s="4" t="s">
        <v>2135</v>
      </c>
      <c r="R11" s="6"/>
      <c r="S11" s="4" t="s">
        <v>2136</v>
      </c>
      <c r="T11" s="4" t="s">
        <v>21</v>
      </c>
      <c r="U11" s="10" t="e">
        <v>#N/A</v>
      </c>
      <c r="V11" s="6"/>
      <c r="W11" s="7" t="s">
        <v>125</v>
      </c>
      <c r="X11" s="3" t="s">
        <v>33</v>
      </c>
      <c r="Y11" s="7" t="s">
        <v>125</v>
      </c>
      <c r="Z11" s="3" t="s">
        <v>90</v>
      </c>
      <c r="AA11" s="7" t="s">
        <v>125</v>
      </c>
      <c r="AB11" s="62" t="s">
        <v>4936</v>
      </c>
      <c r="AC11" s="3" t="s">
        <v>233</v>
      </c>
      <c r="AD11" s="7" t="s">
        <v>267</v>
      </c>
      <c r="AE11" s="6"/>
      <c r="AF11" s="3" t="s">
        <v>21</v>
      </c>
      <c r="AG11" s="3"/>
      <c r="AH11" s="3" t="s">
        <v>27</v>
      </c>
      <c r="AI11" s="3" t="s">
        <v>28</v>
      </c>
      <c r="AJ11" s="62" t="s">
        <v>3301</v>
      </c>
      <c r="AK11" s="54" t="s">
        <v>3289</v>
      </c>
      <c r="AL11" s="55" t="s">
        <v>199</v>
      </c>
      <c r="AM11" s="54" t="s">
        <v>4440</v>
      </c>
      <c r="AN11" s="86" t="s">
        <v>4394</v>
      </c>
      <c r="AO11" s="86" t="s">
        <v>3994</v>
      </c>
      <c r="AP11" s="54" t="s">
        <v>4441</v>
      </c>
      <c r="AQ11" s="54" t="s">
        <v>4442</v>
      </c>
      <c r="AR11" s="54" t="s">
        <v>4443</v>
      </c>
      <c r="AS11" s="55"/>
      <c r="AT11" s="55"/>
      <c r="AU11" s="55"/>
      <c r="AV11" s="55"/>
      <c r="AW11" s="55"/>
      <c r="AX11" s="55" t="s">
        <v>1133</v>
      </c>
      <c r="AY11" s="86" t="s">
        <v>4444</v>
      </c>
      <c r="AZ11" s="88" t="s">
        <v>4445</v>
      </c>
      <c r="BA11" s="55" t="s">
        <v>1133</v>
      </c>
      <c r="BB11" s="55"/>
      <c r="BC11" s="55" t="s">
        <v>1011</v>
      </c>
      <c r="BD11" s="55" t="s">
        <v>983</v>
      </c>
      <c r="BE11" s="86" t="s">
        <v>4446</v>
      </c>
      <c r="BF11" s="88" t="s">
        <v>33</v>
      </c>
      <c r="BG11" s="89" t="s">
        <v>1011</v>
      </c>
      <c r="BH11" s="55" t="s">
        <v>45</v>
      </c>
      <c r="BI11" s="54" t="s">
        <v>3848</v>
      </c>
      <c r="BJ11" s="55" t="s">
        <v>3620</v>
      </c>
      <c r="BK11" s="55" t="s">
        <v>21</v>
      </c>
      <c r="BL11" s="55"/>
      <c r="BM11" s="55"/>
      <c r="BN11" s="55" t="s">
        <v>21</v>
      </c>
      <c r="BO11" s="55"/>
      <c r="BP11" s="55"/>
      <c r="BQ11" s="90" t="s">
        <v>4447</v>
      </c>
      <c r="BR11" s="200" t="s">
        <v>3389</v>
      </c>
    </row>
    <row r="12" spans="1:70" s="91" customFormat="1" ht="78.75" x14ac:dyDescent="0.25">
      <c r="A12" s="60" t="s">
        <v>955</v>
      </c>
      <c r="B12" s="87" t="s">
        <v>597</v>
      </c>
      <c r="C12" s="10" t="s">
        <v>984</v>
      </c>
      <c r="D12" s="10"/>
      <c r="E12" s="10" t="s">
        <v>984</v>
      </c>
      <c r="F12" s="3" t="s">
        <v>19</v>
      </c>
      <c r="G12" s="3" t="s">
        <v>1027</v>
      </c>
      <c r="H12" s="55" t="s">
        <v>598</v>
      </c>
      <c r="I12" s="3" t="s">
        <v>989</v>
      </c>
      <c r="J12" s="55" t="s">
        <v>989</v>
      </c>
      <c r="K12" s="4" t="s">
        <v>1182</v>
      </c>
      <c r="L12" s="5" t="s">
        <v>1183</v>
      </c>
      <c r="M12" s="4" t="s">
        <v>1184</v>
      </c>
      <c r="N12" s="4" t="s">
        <v>2780</v>
      </c>
      <c r="O12" s="10" t="s">
        <v>2621</v>
      </c>
      <c r="P12" s="10" t="s">
        <v>1030</v>
      </c>
      <c r="Q12" s="4" t="s">
        <v>1185</v>
      </c>
      <c r="R12" s="6"/>
      <c r="S12" s="4" t="s">
        <v>1186</v>
      </c>
      <c r="T12" s="4" t="s">
        <v>21</v>
      </c>
      <c r="U12" s="10" t="s">
        <v>3110</v>
      </c>
      <c r="V12" s="6"/>
      <c r="W12" s="7" t="s">
        <v>128</v>
      </c>
      <c r="X12" s="3" t="s">
        <v>33</v>
      </c>
      <c r="Y12" s="7" t="s">
        <v>128</v>
      </c>
      <c r="Z12" s="3" t="s">
        <v>90</v>
      </c>
      <c r="AA12" s="7" t="s">
        <v>128</v>
      </c>
      <c r="AB12" s="3" t="s">
        <v>2582</v>
      </c>
      <c r="AC12" s="3" t="s">
        <v>3298</v>
      </c>
      <c r="AD12" s="3" t="s">
        <v>21</v>
      </c>
      <c r="AE12" s="6"/>
      <c r="AF12" s="7" t="s">
        <v>599</v>
      </c>
      <c r="AG12" s="7" t="s">
        <v>984</v>
      </c>
      <c r="AH12" s="3" t="s">
        <v>27</v>
      </c>
      <c r="AI12" s="3" t="s">
        <v>28</v>
      </c>
      <c r="AJ12" s="62" t="s">
        <v>3301</v>
      </c>
      <c r="AK12" s="54" t="s">
        <v>3977</v>
      </c>
      <c r="AL12" s="54" t="s">
        <v>4417</v>
      </c>
      <c r="AM12" s="54" t="s">
        <v>4418</v>
      </c>
      <c r="AN12" s="86" t="s">
        <v>4419</v>
      </c>
      <c r="AO12" s="86" t="s">
        <v>4420</v>
      </c>
      <c r="AP12" s="55" t="s">
        <v>2597</v>
      </c>
      <c r="AQ12" s="54" t="s">
        <v>3507</v>
      </c>
      <c r="AR12" s="55" t="s">
        <v>3816</v>
      </c>
      <c r="AS12" s="55"/>
      <c r="AT12" s="55"/>
      <c r="AU12" s="55"/>
      <c r="AV12" s="55"/>
      <c r="AW12" s="55"/>
      <c r="AX12" s="55" t="s">
        <v>317</v>
      </c>
      <c r="AY12" s="86" t="s">
        <v>4421</v>
      </c>
      <c r="AZ12" s="88" t="s">
        <v>3456</v>
      </c>
      <c r="BA12" s="55" t="s">
        <v>3307</v>
      </c>
      <c r="BB12" s="55"/>
      <c r="BC12" s="54" t="s">
        <v>3532</v>
      </c>
      <c r="BD12" s="55" t="s">
        <v>32</v>
      </c>
      <c r="BE12" s="86" t="s">
        <v>4422</v>
      </c>
      <c r="BF12" s="86" t="s">
        <v>4423</v>
      </c>
      <c r="BG12" s="89" t="s">
        <v>32</v>
      </c>
      <c r="BH12" s="55" t="s">
        <v>45</v>
      </c>
      <c r="BI12" s="54" t="s">
        <v>4424</v>
      </c>
      <c r="BJ12" s="55" t="s">
        <v>4425</v>
      </c>
      <c r="BK12" s="94" t="s">
        <v>345</v>
      </c>
      <c r="BL12" s="55"/>
      <c r="BM12" s="55"/>
      <c r="BN12" s="55" t="s">
        <v>21</v>
      </c>
      <c r="BO12" s="55"/>
      <c r="BP12" s="55"/>
      <c r="BQ12" s="87"/>
      <c r="BR12" s="200" t="s">
        <v>3389</v>
      </c>
    </row>
    <row r="13" spans="1:70" s="91" customFormat="1" ht="110.25" x14ac:dyDescent="0.25">
      <c r="A13" s="60" t="s">
        <v>956</v>
      </c>
      <c r="B13" s="87" t="s">
        <v>520</v>
      </c>
      <c r="C13" s="10" t="s">
        <v>984</v>
      </c>
      <c r="D13" s="10"/>
      <c r="E13" s="10" t="s">
        <v>984</v>
      </c>
      <c r="F13" s="3" t="s">
        <v>52</v>
      </c>
      <c r="G13" s="3" t="s">
        <v>1051</v>
      </c>
      <c r="H13" s="55" t="s">
        <v>521</v>
      </c>
      <c r="I13" s="3" t="s">
        <v>989</v>
      </c>
      <c r="J13" s="55" t="s">
        <v>989</v>
      </c>
      <c r="K13" s="9" t="s">
        <v>2651</v>
      </c>
      <c r="L13" s="5" t="s">
        <v>1203</v>
      </c>
      <c r="M13" s="4" t="s">
        <v>1184</v>
      </c>
      <c r="N13" s="4" t="s">
        <v>2780</v>
      </c>
      <c r="O13" s="10" t="s">
        <v>2621</v>
      </c>
      <c r="P13" s="10" t="s">
        <v>2874</v>
      </c>
      <c r="Q13" s="4" t="s">
        <v>1204</v>
      </c>
      <c r="R13" s="6"/>
      <c r="S13" s="4" t="s">
        <v>1205</v>
      </c>
      <c r="T13" s="4" t="s">
        <v>1206</v>
      </c>
      <c r="U13" s="10" t="s">
        <v>3111</v>
      </c>
      <c r="V13" s="6"/>
      <c r="W13" s="7" t="s">
        <v>128</v>
      </c>
      <c r="X13" s="3" t="s">
        <v>33</v>
      </c>
      <c r="Y13" s="7" t="s">
        <v>128</v>
      </c>
      <c r="Z13" s="3" t="s">
        <v>90</v>
      </c>
      <c r="AA13" s="7" t="s">
        <v>128</v>
      </c>
      <c r="AB13" s="3" t="s">
        <v>2582</v>
      </c>
      <c r="AC13" s="3" t="s">
        <v>3298</v>
      </c>
      <c r="AD13" s="3" t="s">
        <v>21</v>
      </c>
      <c r="AE13" s="6"/>
      <c r="AF13" s="3" t="s">
        <v>21</v>
      </c>
      <c r="AG13" s="3"/>
      <c r="AH13" s="3" t="s">
        <v>27</v>
      </c>
      <c r="AI13" s="3" t="s">
        <v>28</v>
      </c>
      <c r="AJ13" s="62" t="s">
        <v>3301</v>
      </c>
      <c r="AK13" s="54" t="s">
        <v>3289</v>
      </c>
      <c r="AL13" s="55" t="s">
        <v>494</v>
      </c>
      <c r="AM13" s="54" t="s">
        <v>4359</v>
      </c>
      <c r="AN13" s="86" t="s">
        <v>4360</v>
      </c>
      <c r="AO13" s="88" t="s">
        <v>3389</v>
      </c>
      <c r="AP13" s="54" t="s">
        <v>4365</v>
      </c>
      <c r="AQ13" s="54" t="s">
        <v>4366</v>
      </c>
      <c r="AR13" s="54" t="s">
        <v>4367</v>
      </c>
      <c r="AS13" s="55"/>
      <c r="AT13" s="55"/>
      <c r="AU13" s="55"/>
      <c r="AV13" s="55"/>
      <c r="AW13" s="55"/>
      <c r="AX13" s="94" t="s">
        <v>2520</v>
      </c>
      <c r="AY13" s="88"/>
      <c r="AZ13" s="88"/>
      <c r="BA13" s="55"/>
      <c r="BB13" s="55"/>
      <c r="BC13" s="54" t="s">
        <v>4361</v>
      </c>
      <c r="BD13" s="55" t="s">
        <v>32</v>
      </c>
      <c r="BE13" s="86" t="s">
        <v>4362</v>
      </c>
      <c r="BF13" s="86" t="s">
        <v>4363</v>
      </c>
      <c r="BG13" s="55" t="s">
        <v>32</v>
      </c>
      <c r="BH13" s="55" t="s">
        <v>101</v>
      </c>
      <c r="BI13" s="54" t="s">
        <v>3597</v>
      </c>
      <c r="BJ13" s="55" t="s">
        <v>3656</v>
      </c>
      <c r="BK13" s="55" t="s">
        <v>21</v>
      </c>
      <c r="BL13" s="55"/>
      <c r="BM13" s="55"/>
      <c r="BN13" s="55" t="s">
        <v>21</v>
      </c>
      <c r="BO13" s="55"/>
      <c r="BP13" s="55"/>
      <c r="BQ13" s="90" t="s">
        <v>4364</v>
      </c>
      <c r="BR13" s="200" t="s">
        <v>3389</v>
      </c>
    </row>
    <row r="14" spans="1:70" s="91" customFormat="1" ht="78.75" x14ac:dyDescent="0.25">
      <c r="A14" s="60" t="s">
        <v>957</v>
      </c>
      <c r="B14" s="87" t="s">
        <v>360</v>
      </c>
      <c r="C14" s="10" t="s">
        <v>984</v>
      </c>
      <c r="D14" s="10"/>
      <c r="E14" s="10" t="s">
        <v>984</v>
      </c>
      <c r="F14" s="3" t="s">
        <v>52</v>
      </c>
      <c r="G14" s="3" t="s">
        <v>1062</v>
      </c>
      <c r="H14" s="55" t="s">
        <v>361</v>
      </c>
      <c r="I14" s="3" t="s">
        <v>989</v>
      </c>
      <c r="J14" s="55" t="s">
        <v>989</v>
      </c>
      <c r="K14" s="4" t="s">
        <v>1286</v>
      </c>
      <c r="L14" s="5" t="s">
        <v>1287</v>
      </c>
      <c r="M14" s="4" t="s">
        <v>1170</v>
      </c>
      <c r="N14" s="4" t="s">
        <v>2780</v>
      </c>
      <c r="O14" s="10" t="s">
        <v>2621</v>
      </c>
      <c r="P14" s="10" t="s">
        <v>2875</v>
      </c>
      <c r="Q14" s="4" t="s">
        <v>1288</v>
      </c>
      <c r="R14" s="6"/>
      <c r="S14" s="4" t="s">
        <v>1289</v>
      </c>
      <c r="T14" s="4" t="s">
        <v>21</v>
      </c>
      <c r="U14" s="10" t="s">
        <v>3112</v>
      </c>
      <c r="V14" s="6"/>
      <c r="W14" s="7" t="s">
        <v>125</v>
      </c>
      <c r="X14" s="3" t="s">
        <v>33</v>
      </c>
      <c r="Y14" s="7" t="s">
        <v>362</v>
      </c>
      <c r="Z14" s="3" t="s">
        <v>90</v>
      </c>
      <c r="AA14" s="7" t="s">
        <v>125</v>
      </c>
      <c r="AB14" s="3" t="s">
        <v>2582</v>
      </c>
      <c r="AC14" s="3" t="s">
        <v>3298</v>
      </c>
      <c r="AD14" s="3" t="s">
        <v>21</v>
      </c>
      <c r="AE14" s="6"/>
      <c r="AF14" s="3" t="s">
        <v>21</v>
      </c>
      <c r="AG14" s="3"/>
      <c r="AH14" s="3" t="s">
        <v>27</v>
      </c>
      <c r="AI14" s="3" t="s">
        <v>28</v>
      </c>
      <c r="AJ14" s="62" t="s">
        <v>3301</v>
      </c>
      <c r="AK14" s="54" t="s">
        <v>3289</v>
      </c>
      <c r="AL14" s="54" t="s">
        <v>4386</v>
      </c>
      <c r="AM14" s="54" t="s">
        <v>4369</v>
      </c>
      <c r="AN14" s="86" t="s">
        <v>4387</v>
      </c>
      <c r="AO14" s="88" t="s">
        <v>3389</v>
      </c>
      <c r="AP14" s="55" t="s">
        <v>1014</v>
      </c>
      <c r="AQ14" s="54" t="s">
        <v>3323</v>
      </c>
      <c r="AR14" s="55" t="s">
        <v>3485</v>
      </c>
      <c r="AS14" s="55"/>
      <c r="AT14" s="55"/>
      <c r="AU14" s="55"/>
      <c r="AV14" s="55"/>
      <c r="AW14" s="55"/>
      <c r="AX14" s="55" t="s">
        <v>1133</v>
      </c>
      <c r="AY14" s="86" t="s">
        <v>4388</v>
      </c>
      <c r="AZ14" s="88" t="s">
        <v>3495</v>
      </c>
      <c r="BA14" s="55" t="s">
        <v>1133</v>
      </c>
      <c r="BB14" s="55"/>
      <c r="BC14" s="54" t="s">
        <v>4389</v>
      </c>
      <c r="BD14" s="55" t="s">
        <v>2471</v>
      </c>
      <c r="BE14" s="86" t="s">
        <v>4390</v>
      </c>
      <c r="BF14" s="86" t="s">
        <v>4391</v>
      </c>
      <c r="BG14" s="89" t="s">
        <v>2471</v>
      </c>
      <c r="BH14" s="55" t="s">
        <v>101</v>
      </c>
      <c r="BI14" s="54" t="s">
        <v>3597</v>
      </c>
      <c r="BJ14" s="55" t="s">
        <v>3656</v>
      </c>
      <c r="BK14" s="55" t="s">
        <v>21</v>
      </c>
      <c r="BL14" s="55"/>
      <c r="BM14" s="55"/>
      <c r="BN14" s="55" t="s">
        <v>21</v>
      </c>
      <c r="BO14" s="55"/>
      <c r="BP14" s="55"/>
      <c r="BQ14" s="90" t="s">
        <v>4392</v>
      </c>
      <c r="BR14" s="200" t="s">
        <v>3389</v>
      </c>
    </row>
    <row r="15" spans="1:70" s="91" customFormat="1" ht="120.6" customHeight="1" x14ac:dyDescent="0.25">
      <c r="A15" s="60" t="s">
        <v>958</v>
      </c>
      <c r="B15" s="87" t="s">
        <v>613</v>
      </c>
      <c r="C15" s="10" t="s">
        <v>984</v>
      </c>
      <c r="D15" s="10"/>
      <c r="E15" s="10" t="s">
        <v>984</v>
      </c>
      <c r="F15" s="3" t="s">
        <v>52</v>
      </c>
      <c r="G15" s="3" t="s">
        <v>1062</v>
      </c>
      <c r="H15" s="55" t="s">
        <v>614</v>
      </c>
      <c r="I15" s="3" t="s">
        <v>989</v>
      </c>
      <c r="J15" s="55" t="s">
        <v>989</v>
      </c>
      <c r="K15" s="4" t="s">
        <v>1301</v>
      </c>
      <c r="L15" s="5" t="s">
        <v>1302</v>
      </c>
      <c r="M15" s="4" t="s">
        <v>1184</v>
      </c>
      <c r="N15" s="4" t="s">
        <v>2780</v>
      </c>
      <c r="O15" s="10" t="s">
        <v>2621</v>
      </c>
      <c r="P15" s="10" t="s">
        <v>2875</v>
      </c>
      <c r="Q15" s="4" t="s">
        <v>1303</v>
      </c>
      <c r="R15" s="6"/>
      <c r="S15" s="4" t="s">
        <v>1304</v>
      </c>
      <c r="T15" s="4" t="s">
        <v>1305</v>
      </c>
      <c r="U15" s="10" t="s">
        <v>3113</v>
      </c>
      <c r="V15" s="6"/>
      <c r="W15" s="7" t="s">
        <v>128</v>
      </c>
      <c r="X15" s="3" t="s">
        <v>33</v>
      </c>
      <c r="Y15" s="7" t="s">
        <v>128</v>
      </c>
      <c r="Z15" s="3" t="s">
        <v>90</v>
      </c>
      <c r="AA15" s="7" t="s">
        <v>128</v>
      </c>
      <c r="AB15" s="3" t="s">
        <v>2582</v>
      </c>
      <c r="AC15" s="3" t="s">
        <v>3298</v>
      </c>
      <c r="AD15" s="3" t="s">
        <v>21</v>
      </c>
      <c r="AE15" s="6"/>
      <c r="AF15" s="7" t="s">
        <v>615</v>
      </c>
      <c r="AG15" s="7" t="s">
        <v>984</v>
      </c>
      <c r="AH15" s="3" t="s">
        <v>27</v>
      </c>
      <c r="AI15" s="3" t="s">
        <v>28</v>
      </c>
      <c r="AJ15" s="62" t="s">
        <v>3301</v>
      </c>
      <c r="AK15" s="54" t="s">
        <v>3289</v>
      </c>
      <c r="AL15" s="54" t="s">
        <v>4368</v>
      </c>
      <c r="AM15" s="54" t="s">
        <v>4369</v>
      </c>
      <c r="AN15" s="86" t="s">
        <v>4370</v>
      </c>
      <c r="AO15" s="88" t="s">
        <v>3389</v>
      </c>
      <c r="AP15" s="55" t="s">
        <v>1014</v>
      </c>
      <c r="AQ15" s="54" t="s">
        <v>4371</v>
      </c>
      <c r="AR15" s="55" t="s">
        <v>3485</v>
      </c>
      <c r="AS15" s="55"/>
      <c r="AT15" s="55"/>
      <c r="AU15" s="55"/>
      <c r="AV15" s="55"/>
      <c r="AW15" s="55"/>
      <c r="AX15" s="55" t="s">
        <v>1133</v>
      </c>
      <c r="AY15" s="86" t="s">
        <v>4372</v>
      </c>
      <c r="AZ15" s="88" t="s">
        <v>3495</v>
      </c>
      <c r="BA15" s="55" t="s">
        <v>1133</v>
      </c>
      <c r="BB15" s="55"/>
      <c r="BC15" s="54" t="s">
        <v>4373</v>
      </c>
      <c r="BD15" s="55" t="s">
        <v>2471</v>
      </c>
      <c r="BE15" s="86" t="s">
        <v>4374</v>
      </c>
      <c r="BF15" s="86" t="s">
        <v>4375</v>
      </c>
      <c r="BG15" s="89" t="s">
        <v>2471</v>
      </c>
      <c r="BH15" s="55" t="s">
        <v>45</v>
      </c>
      <c r="BI15" s="54" t="s">
        <v>4376</v>
      </c>
      <c r="BJ15" s="55" t="s">
        <v>3620</v>
      </c>
      <c r="BK15" s="55" t="s">
        <v>21</v>
      </c>
      <c r="BL15" s="55"/>
      <c r="BM15" s="55"/>
      <c r="BN15" s="55" t="s">
        <v>21</v>
      </c>
      <c r="BO15" s="55"/>
      <c r="BP15" s="55"/>
      <c r="BQ15" s="90" t="s">
        <v>4377</v>
      </c>
      <c r="BR15" s="200" t="s">
        <v>3389</v>
      </c>
    </row>
    <row r="16" spans="1:70" s="91" customFormat="1" ht="78.75" x14ac:dyDescent="0.25">
      <c r="A16" s="60" t="s">
        <v>959</v>
      </c>
      <c r="B16" s="87" t="s">
        <v>657</v>
      </c>
      <c r="C16" s="10" t="s">
        <v>984</v>
      </c>
      <c r="D16" s="10"/>
      <c r="E16" s="10" t="s">
        <v>984</v>
      </c>
      <c r="F16" s="3" t="s">
        <v>52</v>
      </c>
      <c r="G16" s="3" t="s">
        <v>1031</v>
      </c>
      <c r="H16" s="55" t="s">
        <v>658</v>
      </c>
      <c r="I16" s="3" t="s">
        <v>989</v>
      </c>
      <c r="J16" s="55" t="s">
        <v>989</v>
      </c>
      <c r="K16" s="9" t="s">
        <v>2654</v>
      </c>
      <c r="L16" s="5" t="s">
        <v>1401</v>
      </c>
      <c r="M16" s="4" t="s">
        <v>1340</v>
      </c>
      <c r="N16" s="4" t="s">
        <v>2780</v>
      </c>
      <c r="O16" s="10" t="s">
        <v>2621</v>
      </c>
      <c r="P16" s="10" t="s">
        <v>2876</v>
      </c>
      <c r="Q16" s="4" t="s">
        <v>1402</v>
      </c>
      <c r="R16" s="6"/>
      <c r="S16" s="4" t="s">
        <v>1403</v>
      </c>
      <c r="T16" s="4" t="s">
        <v>21</v>
      </c>
      <c r="U16" s="10" t="s">
        <v>3114</v>
      </c>
      <c r="V16" s="6"/>
      <c r="W16" s="7" t="s">
        <v>91</v>
      </c>
      <c r="X16" s="3" t="s">
        <v>33</v>
      </c>
      <c r="Y16" s="7" t="s">
        <v>91</v>
      </c>
      <c r="Z16" s="3" t="s">
        <v>90</v>
      </c>
      <c r="AA16" s="7" t="s">
        <v>136</v>
      </c>
      <c r="AB16" s="3" t="s">
        <v>2582</v>
      </c>
      <c r="AC16" s="3" t="s">
        <v>3298</v>
      </c>
      <c r="AD16" s="3" t="s">
        <v>21</v>
      </c>
      <c r="AE16" s="6"/>
      <c r="AF16" s="3" t="s">
        <v>21</v>
      </c>
      <c r="AG16" s="3"/>
      <c r="AH16" s="3" t="s">
        <v>27</v>
      </c>
      <c r="AI16" s="3" t="s">
        <v>28</v>
      </c>
      <c r="AJ16" s="62" t="s">
        <v>3301</v>
      </c>
      <c r="AK16" s="54" t="s">
        <v>3289</v>
      </c>
      <c r="AL16" s="54" t="s">
        <v>4448</v>
      </c>
      <c r="AM16" s="54" t="s">
        <v>4449</v>
      </c>
      <c r="AN16" s="86" t="s">
        <v>4450</v>
      </c>
      <c r="AO16" s="88" t="s">
        <v>3389</v>
      </c>
      <c r="AP16" s="54" t="s">
        <v>2519</v>
      </c>
      <c r="AQ16" s="54" t="s">
        <v>4451</v>
      </c>
      <c r="AR16" s="55" t="s">
        <v>3517</v>
      </c>
      <c r="AS16" s="55"/>
      <c r="AT16" s="55"/>
      <c r="AU16" s="55"/>
      <c r="AV16" s="55"/>
      <c r="AW16" s="55"/>
      <c r="AX16" s="55" t="s">
        <v>1011</v>
      </c>
      <c r="AY16" s="86" t="s">
        <v>4452</v>
      </c>
      <c r="AZ16" s="88" t="s">
        <v>4453</v>
      </c>
      <c r="BA16" s="55" t="s">
        <v>1011</v>
      </c>
      <c r="BB16" s="55"/>
      <c r="BC16" s="55" t="s">
        <v>32</v>
      </c>
      <c r="BD16" s="55" t="s">
        <v>32</v>
      </c>
      <c r="BE16" s="86" t="s">
        <v>4454</v>
      </c>
      <c r="BF16" s="88" t="s">
        <v>3988</v>
      </c>
      <c r="BG16" s="89" t="s">
        <v>32</v>
      </c>
      <c r="BH16" s="55" t="s">
        <v>101</v>
      </c>
      <c r="BI16" s="54" t="s">
        <v>3597</v>
      </c>
      <c r="BJ16" s="55" t="s">
        <v>3656</v>
      </c>
      <c r="BK16" s="55" t="s">
        <v>21</v>
      </c>
      <c r="BL16" s="55"/>
      <c r="BM16" s="55"/>
      <c r="BN16" s="55" t="s">
        <v>21</v>
      </c>
      <c r="BO16" s="55"/>
      <c r="BP16" s="55"/>
      <c r="BQ16" s="87"/>
      <c r="BR16" s="200" t="s">
        <v>3389</v>
      </c>
    </row>
    <row r="17" spans="1:70" s="91" customFormat="1" ht="78.75" x14ac:dyDescent="0.25">
      <c r="A17" s="60" t="s">
        <v>960</v>
      </c>
      <c r="B17" s="87" t="s">
        <v>554</v>
      </c>
      <c r="C17" s="10" t="s">
        <v>984</v>
      </c>
      <c r="D17" s="10"/>
      <c r="E17" s="10" t="s">
        <v>984</v>
      </c>
      <c r="F17" s="3" t="s">
        <v>52</v>
      </c>
      <c r="G17" s="3" t="s">
        <v>1031</v>
      </c>
      <c r="H17" s="55" t="s">
        <v>286</v>
      </c>
      <c r="I17" s="3" t="s">
        <v>989</v>
      </c>
      <c r="J17" s="55" t="s">
        <v>989</v>
      </c>
      <c r="K17" s="4" t="s">
        <v>1517</v>
      </c>
      <c r="L17" s="5" t="s">
        <v>1518</v>
      </c>
      <c r="M17" s="4" t="s">
        <v>1170</v>
      </c>
      <c r="N17" s="4" t="s">
        <v>2780</v>
      </c>
      <c r="O17" s="10" t="s">
        <v>2621</v>
      </c>
      <c r="P17" s="10" t="s">
        <v>2877</v>
      </c>
      <c r="Q17" s="4" t="s">
        <v>1519</v>
      </c>
      <c r="R17" s="6"/>
      <c r="S17" s="4" t="s">
        <v>1520</v>
      </c>
      <c r="T17" s="4" t="s">
        <v>1521</v>
      </c>
      <c r="U17" s="10" t="s">
        <v>3115</v>
      </c>
      <c r="V17" s="6"/>
      <c r="W17" s="7" t="s">
        <v>128</v>
      </c>
      <c r="X17" s="3" t="s">
        <v>555</v>
      </c>
      <c r="Y17" s="7" t="s">
        <v>128</v>
      </c>
      <c r="Z17" s="3" t="s">
        <v>90</v>
      </c>
      <c r="AA17" s="7" t="s">
        <v>128</v>
      </c>
      <c r="AB17" s="3" t="s">
        <v>2582</v>
      </c>
      <c r="AC17" s="3" t="s">
        <v>3298</v>
      </c>
      <c r="AD17" s="3" t="s">
        <v>21</v>
      </c>
      <c r="AE17" s="6"/>
      <c r="AF17" s="7" t="s">
        <v>556</v>
      </c>
      <c r="AG17" s="7" t="s">
        <v>984</v>
      </c>
      <c r="AH17" s="3" t="s">
        <v>27</v>
      </c>
      <c r="AI17" s="3" t="s">
        <v>28</v>
      </c>
      <c r="AJ17" s="62" t="s">
        <v>3301</v>
      </c>
      <c r="AK17" s="54" t="s">
        <v>3289</v>
      </c>
      <c r="AL17" s="54" t="s">
        <v>4462</v>
      </c>
      <c r="AM17" s="54" t="s">
        <v>4463</v>
      </c>
      <c r="AN17" s="86" t="s">
        <v>4464</v>
      </c>
      <c r="AO17" s="86" t="s">
        <v>4465</v>
      </c>
      <c r="AP17" s="54" t="s">
        <v>2519</v>
      </c>
      <c r="AQ17" s="54" t="s">
        <v>3334</v>
      </c>
      <c r="AR17" s="55" t="s">
        <v>4076</v>
      </c>
      <c r="AS17" s="55"/>
      <c r="AT17" s="55"/>
      <c r="AU17" s="55"/>
      <c r="AV17" s="55"/>
      <c r="AW17" s="55"/>
      <c r="AX17" s="55" t="s">
        <v>1133</v>
      </c>
      <c r="AY17" s="86" t="s">
        <v>4466</v>
      </c>
      <c r="AZ17" s="86" t="s">
        <v>4467</v>
      </c>
      <c r="BA17" s="55" t="s">
        <v>1133</v>
      </c>
      <c r="BB17" s="55"/>
      <c r="BC17" s="55" t="s">
        <v>1011</v>
      </c>
      <c r="BD17" s="55" t="s">
        <v>983</v>
      </c>
      <c r="BE17" s="86" t="s">
        <v>4468</v>
      </c>
      <c r="BF17" s="88" t="s">
        <v>4299</v>
      </c>
      <c r="BG17" s="89" t="s">
        <v>1011</v>
      </c>
      <c r="BH17" s="55" t="s">
        <v>101</v>
      </c>
      <c r="BI17" s="54" t="s">
        <v>3597</v>
      </c>
      <c r="BJ17" s="55" t="s">
        <v>3656</v>
      </c>
      <c r="BK17" s="55" t="s">
        <v>21</v>
      </c>
      <c r="BL17" s="55"/>
      <c r="BM17" s="55"/>
      <c r="BN17" s="55" t="s">
        <v>21</v>
      </c>
      <c r="BO17" s="55"/>
      <c r="BP17" s="55"/>
      <c r="BQ17" s="90" t="s">
        <v>4469</v>
      </c>
      <c r="BR17" s="200" t="s">
        <v>3389</v>
      </c>
    </row>
    <row r="18" spans="1:70" s="91" customFormat="1" ht="63" x14ac:dyDescent="0.25">
      <c r="A18" s="60" t="s">
        <v>961</v>
      </c>
      <c r="B18" s="87" t="s">
        <v>447</v>
      </c>
      <c r="C18" s="10" t="s">
        <v>984</v>
      </c>
      <c r="D18" s="10"/>
      <c r="E18" s="10" t="s">
        <v>984</v>
      </c>
      <c r="F18" s="3" t="s">
        <v>19</v>
      </c>
      <c r="G18" s="3" t="s">
        <v>1070</v>
      </c>
      <c r="H18" s="55" t="s">
        <v>448</v>
      </c>
      <c r="I18" s="3" t="s">
        <v>989</v>
      </c>
      <c r="J18" s="55" t="s">
        <v>989</v>
      </c>
      <c r="K18" s="4" t="s">
        <v>1618</v>
      </c>
      <c r="L18" s="5" t="s">
        <v>1619</v>
      </c>
      <c r="M18" s="4" t="s">
        <v>1170</v>
      </c>
      <c r="N18" s="4" t="s">
        <v>2780</v>
      </c>
      <c r="O18" s="10" t="s">
        <v>2621</v>
      </c>
      <c r="P18" s="10" t="s">
        <v>2878</v>
      </c>
      <c r="Q18" s="4" t="s">
        <v>1620</v>
      </c>
      <c r="R18" s="6"/>
      <c r="S18" s="4" t="s">
        <v>1621</v>
      </c>
      <c r="T18" s="4" t="s">
        <v>21</v>
      </c>
      <c r="U18" s="10" t="s">
        <v>3116</v>
      </c>
      <c r="V18" s="6"/>
      <c r="W18" s="7" t="s">
        <v>49</v>
      </c>
      <c r="X18" s="3" t="s">
        <v>33</v>
      </c>
      <c r="Y18" s="7" t="s">
        <v>449</v>
      </c>
      <c r="Z18" s="3" t="s">
        <v>24</v>
      </c>
      <c r="AA18" s="7" t="s">
        <v>49</v>
      </c>
      <c r="AB18" s="3" t="s">
        <v>2582</v>
      </c>
      <c r="AC18" s="3" t="s">
        <v>3298</v>
      </c>
      <c r="AD18" s="3" t="s">
        <v>21</v>
      </c>
      <c r="AE18" s="6"/>
      <c r="AF18" s="3" t="s">
        <v>21</v>
      </c>
      <c r="AG18" s="3"/>
      <c r="AH18" s="3" t="s">
        <v>27</v>
      </c>
      <c r="AI18" s="3" t="s">
        <v>28</v>
      </c>
      <c r="AJ18" s="62" t="s">
        <v>4946</v>
      </c>
      <c r="AK18" s="55" t="s">
        <v>68</v>
      </c>
      <c r="AL18" s="55" t="s">
        <v>450</v>
      </c>
      <c r="AM18" s="55" t="s">
        <v>3916</v>
      </c>
      <c r="AN18" s="86" t="s">
        <v>4426</v>
      </c>
      <c r="AO18" s="88" t="s">
        <v>3389</v>
      </c>
      <c r="AP18" s="55" t="s">
        <v>4064</v>
      </c>
      <c r="AQ18" s="86" t="s">
        <v>4426</v>
      </c>
      <c r="AR18" s="55" t="s">
        <v>3916</v>
      </c>
      <c r="AS18" s="55"/>
      <c r="AT18" s="55"/>
      <c r="AU18" s="55"/>
      <c r="AV18" s="55"/>
      <c r="AW18" s="55"/>
      <c r="AX18" s="55" t="s">
        <v>2520</v>
      </c>
      <c r="AY18" s="86" t="s">
        <v>3328</v>
      </c>
      <c r="AZ18" s="88" t="s">
        <v>3294</v>
      </c>
      <c r="BA18" s="55" t="s">
        <v>2521</v>
      </c>
      <c r="BB18" s="55"/>
      <c r="BC18" s="54" t="s">
        <v>3616</v>
      </c>
      <c r="BD18" s="55" t="s">
        <v>983</v>
      </c>
      <c r="BE18" s="86" t="s">
        <v>4427</v>
      </c>
      <c r="BF18" s="86" t="s">
        <v>4428</v>
      </c>
      <c r="BG18" s="89" t="s">
        <v>1011</v>
      </c>
      <c r="BH18" s="94" t="s">
        <v>101</v>
      </c>
      <c r="BI18" s="55"/>
      <c r="BJ18" s="55"/>
      <c r="BK18" s="55" t="s">
        <v>21</v>
      </c>
      <c r="BL18" s="55"/>
      <c r="BM18" s="55"/>
      <c r="BN18" s="55" t="s">
        <v>21</v>
      </c>
      <c r="BO18" s="55"/>
      <c r="BP18" s="55"/>
      <c r="BQ18" s="90" t="s">
        <v>4429</v>
      </c>
      <c r="BR18" s="200" t="s">
        <v>3389</v>
      </c>
    </row>
    <row r="19" spans="1:70" s="91" customFormat="1" ht="62.45" customHeight="1" x14ac:dyDescent="0.25">
      <c r="A19" s="60" t="s">
        <v>962</v>
      </c>
      <c r="B19" s="87" t="s">
        <v>460</v>
      </c>
      <c r="C19" s="10" t="s">
        <v>984</v>
      </c>
      <c r="D19" s="10"/>
      <c r="E19" s="10" t="s">
        <v>984</v>
      </c>
      <c r="F19" s="3" t="s">
        <v>52</v>
      </c>
      <c r="G19" s="3" t="s">
        <v>1089</v>
      </c>
      <c r="H19" s="55" t="s">
        <v>461</v>
      </c>
      <c r="I19" s="3" t="s">
        <v>989</v>
      </c>
      <c r="J19" s="55" t="s">
        <v>989</v>
      </c>
      <c r="K19" s="4" t="s">
        <v>1816</v>
      </c>
      <c r="L19" s="5" t="s">
        <v>1817</v>
      </c>
      <c r="M19" s="4" t="s">
        <v>1170</v>
      </c>
      <c r="N19" s="4" t="s">
        <v>2780</v>
      </c>
      <c r="O19" s="10" t="s">
        <v>2621</v>
      </c>
      <c r="P19" s="10" t="s">
        <v>2879</v>
      </c>
      <c r="Q19" s="4" t="s">
        <v>1818</v>
      </c>
      <c r="R19" s="6"/>
      <c r="S19" s="4" t="s">
        <v>1819</v>
      </c>
      <c r="T19" s="4" t="s">
        <v>21</v>
      </c>
      <c r="U19" s="10" t="s">
        <v>3117</v>
      </c>
      <c r="V19" s="6"/>
      <c r="W19" s="7" t="s">
        <v>41</v>
      </c>
      <c r="X19" s="3" t="s">
        <v>33</v>
      </c>
      <c r="Y19" s="7" t="s">
        <v>41</v>
      </c>
      <c r="Z19" s="3" t="s">
        <v>24</v>
      </c>
      <c r="AA19" s="7" t="s">
        <v>41</v>
      </c>
      <c r="AB19" s="3" t="s">
        <v>2582</v>
      </c>
      <c r="AC19" s="3" t="s">
        <v>3298</v>
      </c>
      <c r="AD19" s="3" t="s">
        <v>21</v>
      </c>
      <c r="AE19" s="6"/>
      <c r="AF19" s="3" t="s">
        <v>21</v>
      </c>
      <c r="AG19" s="3"/>
      <c r="AH19" s="3" t="s">
        <v>27</v>
      </c>
      <c r="AI19" s="3" t="s">
        <v>28</v>
      </c>
      <c r="AJ19" s="62" t="s">
        <v>4946</v>
      </c>
      <c r="AK19" s="55" t="s">
        <v>68</v>
      </c>
      <c r="AL19" s="55" t="s">
        <v>450</v>
      </c>
      <c r="AM19" s="55" t="s">
        <v>3916</v>
      </c>
      <c r="AN19" s="86" t="s">
        <v>4414</v>
      </c>
      <c r="AO19" s="95" t="s">
        <v>3446</v>
      </c>
      <c r="AP19" s="54" t="s">
        <v>2519</v>
      </c>
      <c r="AQ19" s="54" t="s">
        <v>4371</v>
      </c>
      <c r="AR19" s="54" t="s">
        <v>4380</v>
      </c>
      <c r="AS19" s="55"/>
      <c r="AT19" s="55"/>
      <c r="AU19" s="55"/>
      <c r="AV19" s="55"/>
      <c r="AW19" s="55"/>
      <c r="AX19" s="55" t="s">
        <v>2520</v>
      </c>
      <c r="AY19" s="86" t="s">
        <v>3328</v>
      </c>
      <c r="AZ19" s="88" t="s">
        <v>3294</v>
      </c>
      <c r="BA19" s="55" t="s">
        <v>2521</v>
      </c>
      <c r="BB19" s="55"/>
      <c r="BC19" s="55" t="s">
        <v>4415</v>
      </c>
      <c r="BD19" s="55" t="s">
        <v>983</v>
      </c>
      <c r="BE19" s="103">
        <v>43491</v>
      </c>
      <c r="BF19" s="88" t="s">
        <v>3870</v>
      </c>
      <c r="BG19" s="89" t="s">
        <v>983</v>
      </c>
      <c r="BH19" s="55" t="s">
        <v>101</v>
      </c>
      <c r="BI19" s="54" t="s">
        <v>3597</v>
      </c>
      <c r="BJ19" s="55" t="s">
        <v>3656</v>
      </c>
      <c r="BK19" s="55" t="s">
        <v>21</v>
      </c>
      <c r="BL19" s="55"/>
      <c r="BM19" s="55"/>
      <c r="BN19" s="55" t="s">
        <v>21</v>
      </c>
      <c r="BO19" s="55"/>
      <c r="BP19" s="55"/>
      <c r="BQ19" s="90" t="s">
        <v>4416</v>
      </c>
      <c r="BR19" s="200" t="s">
        <v>3389</v>
      </c>
    </row>
    <row r="20" spans="1:70" s="91" customFormat="1" ht="45" customHeight="1" x14ac:dyDescent="0.25">
      <c r="A20" s="60" t="s">
        <v>963</v>
      </c>
      <c r="B20" s="87" t="s">
        <v>482</v>
      </c>
      <c r="C20" s="10" t="s">
        <v>984</v>
      </c>
      <c r="D20" s="10"/>
      <c r="E20" s="10" t="s">
        <v>984</v>
      </c>
      <c r="F20" s="3" t="s">
        <v>52</v>
      </c>
      <c r="G20" s="3" t="s">
        <v>1031</v>
      </c>
      <c r="H20" s="55" t="s">
        <v>483</v>
      </c>
      <c r="I20" s="3" t="s">
        <v>989</v>
      </c>
      <c r="J20" s="55" t="s">
        <v>989</v>
      </c>
      <c r="K20" s="4" t="s">
        <v>2116</v>
      </c>
      <c r="L20" s="5" t="s">
        <v>2117</v>
      </c>
      <c r="M20" s="4" t="s">
        <v>1184</v>
      </c>
      <c r="N20" s="4" t="s">
        <v>2780</v>
      </c>
      <c r="O20" s="10" t="s">
        <v>2621</v>
      </c>
      <c r="P20" s="10" t="s">
        <v>2880</v>
      </c>
      <c r="Q20" s="4" t="s">
        <v>2118</v>
      </c>
      <c r="R20" s="6"/>
      <c r="S20" s="4" t="s">
        <v>2119</v>
      </c>
      <c r="T20" s="4" t="s">
        <v>2120</v>
      </c>
      <c r="U20" s="10" t="s">
        <v>3118</v>
      </c>
      <c r="V20" s="6"/>
      <c r="W20" s="7" t="s">
        <v>109</v>
      </c>
      <c r="X20" s="3" t="s">
        <v>33</v>
      </c>
      <c r="Y20" s="7" t="s">
        <v>200</v>
      </c>
      <c r="Z20" s="3" t="s">
        <v>90</v>
      </c>
      <c r="AA20" s="7" t="s">
        <v>109</v>
      </c>
      <c r="AB20" s="3" t="s">
        <v>2582</v>
      </c>
      <c r="AC20" s="3" t="s">
        <v>3298</v>
      </c>
      <c r="AD20" s="3" t="s">
        <v>21</v>
      </c>
      <c r="AE20" s="6"/>
      <c r="AF20" s="3" t="s">
        <v>21</v>
      </c>
      <c r="AG20" s="3"/>
      <c r="AH20" s="3" t="s">
        <v>27</v>
      </c>
      <c r="AI20" s="3" t="s">
        <v>28</v>
      </c>
      <c r="AJ20" s="62" t="s">
        <v>4946</v>
      </c>
      <c r="AK20" s="55" t="s">
        <v>68</v>
      </c>
      <c r="AL20" s="55" t="s">
        <v>484</v>
      </c>
      <c r="AM20" s="55" t="s">
        <v>4351</v>
      </c>
      <c r="AN20" s="86" t="s">
        <v>4352</v>
      </c>
      <c r="AO20" s="95" t="s">
        <v>3446</v>
      </c>
      <c r="AP20" s="55" t="s">
        <v>4064</v>
      </c>
      <c r="AQ20" s="54" t="s">
        <v>4353</v>
      </c>
      <c r="AR20" s="55" t="s">
        <v>4351</v>
      </c>
      <c r="AS20" s="55"/>
      <c r="AT20" s="55"/>
      <c r="AU20" s="55"/>
      <c r="AV20" s="55"/>
      <c r="AW20" s="55"/>
      <c r="AX20" s="55" t="s">
        <v>1133</v>
      </c>
      <c r="AY20" s="86" t="s">
        <v>4354</v>
      </c>
      <c r="AZ20" s="88" t="s">
        <v>4355</v>
      </c>
      <c r="BA20" s="55" t="s">
        <v>1133</v>
      </c>
      <c r="BB20" s="55"/>
      <c r="BC20" s="55" t="s">
        <v>1011</v>
      </c>
      <c r="BD20" s="55" t="s">
        <v>983</v>
      </c>
      <c r="BE20" s="86" t="s">
        <v>4356</v>
      </c>
      <c r="BF20" s="88" t="s">
        <v>4357</v>
      </c>
      <c r="BG20" s="89" t="s">
        <v>1011</v>
      </c>
      <c r="BH20" s="55" t="s">
        <v>101</v>
      </c>
      <c r="BI20" s="54" t="s">
        <v>3597</v>
      </c>
      <c r="BJ20" s="55" t="s">
        <v>3656</v>
      </c>
      <c r="BK20" s="55" t="s">
        <v>21</v>
      </c>
      <c r="BL20" s="55"/>
      <c r="BM20" s="55"/>
      <c r="BN20" s="55" t="s">
        <v>21</v>
      </c>
      <c r="BO20" s="55"/>
      <c r="BP20" s="55"/>
      <c r="BQ20" s="90" t="s">
        <v>4358</v>
      </c>
      <c r="BR20" s="200" t="s">
        <v>3389</v>
      </c>
    </row>
    <row r="21" spans="1:70" s="91" customFormat="1" ht="78.75" x14ac:dyDescent="0.25">
      <c r="A21" s="60" t="s">
        <v>964</v>
      </c>
      <c r="B21" s="87" t="s">
        <v>492</v>
      </c>
      <c r="C21" s="10" t="s">
        <v>984</v>
      </c>
      <c r="D21" s="10"/>
      <c r="E21" s="10" t="s">
        <v>984</v>
      </c>
      <c r="F21" s="3" t="s">
        <v>52</v>
      </c>
      <c r="G21" s="3" t="s">
        <v>1039</v>
      </c>
      <c r="H21" s="55" t="s">
        <v>493</v>
      </c>
      <c r="I21" s="3" t="s">
        <v>989</v>
      </c>
      <c r="J21" s="55" t="s">
        <v>989</v>
      </c>
      <c r="K21" s="9" t="s">
        <v>2655</v>
      </c>
      <c r="L21" s="12" t="s">
        <v>2656</v>
      </c>
      <c r="M21" s="4" t="s">
        <v>1184</v>
      </c>
      <c r="N21" s="4" t="s">
        <v>2780</v>
      </c>
      <c r="O21" s="10" t="s">
        <v>2621</v>
      </c>
      <c r="P21" s="10" t="s">
        <v>2881</v>
      </c>
      <c r="Q21" s="4" t="s">
        <v>2245</v>
      </c>
      <c r="R21" s="6"/>
      <c r="S21" s="4" t="s">
        <v>2246</v>
      </c>
      <c r="T21" s="4" t="s">
        <v>21</v>
      </c>
      <c r="U21" s="10" t="s">
        <v>3119</v>
      </c>
      <c r="V21" s="6"/>
      <c r="W21" s="7" t="s">
        <v>99</v>
      </c>
      <c r="X21" s="3" t="s">
        <v>33</v>
      </c>
      <c r="Y21" s="7" t="s">
        <v>99</v>
      </c>
      <c r="Z21" s="3" t="s">
        <v>90</v>
      </c>
      <c r="AA21" s="7" t="s">
        <v>173</v>
      </c>
      <c r="AB21" s="3" t="s">
        <v>2582</v>
      </c>
      <c r="AC21" s="3" t="s">
        <v>3298</v>
      </c>
      <c r="AD21" s="3" t="s">
        <v>21</v>
      </c>
      <c r="AE21" s="6"/>
      <c r="AF21" s="8" t="s">
        <v>2511</v>
      </c>
      <c r="AG21" s="7" t="s">
        <v>984</v>
      </c>
      <c r="AH21" s="3" t="s">
        <v>27</v>
      </c>
      <c r="AI21" s="3" t="s">
        <v>28</v>
      </c>
      <c r="AJ21" s="62" t="s">
        <v>3301</v>
      </c>
      <c r="AK21" s="54" t="s">
        <v>3289</v>
      </c>
      <c r="AL21" s="54" t="s">
        <v>4368</v>
      </c>
      <c r="AM21" s="54" t="s">
        <v>4378</v>
      </c>
      <c r="AN21" s="86" t="s">
        <v>4379</v>
      </c>
      <c r="AO21" s="88" t="s">
        <v>3389</v>
      </c>
      <c r="AP21" s="54" t="s">
        <v>3287</v>
      </c>
      <c r="AQ21" s="54" t="s">
        <v>4371</v>
      </c>
      <c r="AR21" s="54" t="s">
        <v>4380</v>
      </c>
      <c r="AS21" s="55"/>
      <c r="AT21" s="55"/>
      <c r="AU21" s="55"/>
      <c r="AV21" s="55"/>
      <c r="AW21" s="55"/>
      <c r="AX21" s="55" t="s">
        <v>2520</v>
      </c>
      <c r="AY21" s="86" t="s">
        <v>4381</v>
      </c>
      <c r="AZ21" s="88" t="s">
        <v>3294</v>
      </c>
      <c r="BA21" s="55" t="s">
        <v>2521</v>
      </c>
      <c r="BB21" s="55"/>
      <c r="BC21" s="54" t="s">
        <v>4382</v>
      </c>
      <c r="BD21" s="55" t="s">
        <v>32</v>
      </c>
      <c r="BE21" s="86" t="s">
        <v>4383</v>
      </c>
      <c r="BF21" s="86" t="s">
        <v>4384</v>
      </c>
      <c r="BG21" s="89" t="s">
        <v>2471</v>
      </c>
      <c r="BH21" s="55" t="s">
        <v>101</v>
      </c>
      <c r="BI21" s="54" t="s">
        <v>3559</v>
      </c>
      <c r="BJ21" s="55" t="s">
        <v>3656</v>
      </c>
      <c r="BK21" s="55" t="s">
        <v>21</v>
      </c>
      <c r="BL21" s="55"/>
      <c r="BM21" s="55"/>
      <c r="BN21" s="55" t="s">
        <v>21</v>
      </c>
      <c r="BO21" s="55"/>
      <c r="BP21" s="55"/>
      <c r="BQ21" s="90" t="s">
        <v>4385</v>
      </c>
      <c r="BR21" s="200" t="s">
        <v>3389</v>
      </c>
    </row>
    <row r="22" spans="1:70" s="89" customFormat="1" ht="69.599999999999994" customHeight="1" x14ac:dyDescent="0.25">
      <c r="A22" s="60" t="s">
        <v>965</v>
      </c>
      <c r="B22" s="87" t="s">
        <v>686</v>
      </c>
      <c r="C22" s="10" t="s">
        <v>984</v>
      </c>
      <c r="D22" s="10"/>
      <c r="E22" s="10" t="s">
        <v>984</v>
      </c>
      <c r="F22" s="3" t="s">
        <v>19</v>
      </c>
      <c r="G22" s="3" t="s">
        <v>1044</v>
      </c>
      <c r="H22" s="55" t="s">
        <v>687</v>
      </c>
      <c r="I22" s="3" t="s">
        <v>989</v>
      </c>
      <c r="J22" s="55" t="s">
        <v>989</v>
      </c>
      <c r="K22" s="4" t="s">
        <v>2288</v>
      </c>
      <c r="L22" s="5" t="s">
        <v>2289</v>
      </c>
      <c r="M22" s="4" t="s">
        <v>1170</v>
      </c>
      <c r="N22" s="4" t="s">
        <v>2780</v>
      </c>
      <c r="O22" s="10" t="s">
        <v>2621</v>
      </c>
      <c r="P22" s="10" t="s">
        <v>2882</v>
      </c>
      <c r="Q22" s="4" t="s">
        <v>2290</v>
      </c>
      <c r="R22" s="6"/>
      <c r="S22" s="4" t="s">
        <v>2291</v>
      </c>
      <c r="T22" s="4" t="s">
        <v>2292</v>
      </c>
      <c r="U22" s="10" t="s">
        <v>3120</v>
      </c>
      <c r="V22" s="6"/>
      <c r="W22" s="7" t="s">
        <v>203</v>
      </c>
      <c r="X22" s="3" t="s">
        <v>33</v>
      </c>
      <c r="Y22" s="7" t="s">
        <v>203</v>
      </c>
      <c r="Z22" s="3" t="s">
        <v>90</v>
      </c>
      <c r="AA22" s="7" t="s">
        <v>203</v>
      </c>
      <c r="AB22" s="3" t="s">
        <v>2582</v>
      </c>
      <c r="AC22" s="3" t="s">
        <v>3298</v>
      </c>
      <c r="AD22" s="3" t="s">
        <v>21</v>
      </c>
      <c r="AE22" s="6"/>
      <c r="AF22" s="3" t="s">
        <v>21</v>
      </c>
      <c r="AG22" s="3"/>
      <c r="AH22" s="3" t="s">
        <v>27</v>
      </c>
      <c r="AI22" s="3" t="s">
        <v>28</v>
      </c>
      <c r="AJ22" s="62" t="s">
        <v>4946</v>
      </c>
      <c r="AK22" s="55" t="s">
        <v>68</v>
      </c>
      <c r="AL22" s="55" t="s">
        <v>688</v>
      </c>
      <c r="AM22" s="55" t="s">
        <v>3678</v>
      </c>
      <c r="AN22" s="86" t="s">
        <v>4400</v>
      </c>
      <c r="AO22" s="88" t="s">
        <v>3389</v>
      </c>
      <c r="AP22" s="54" t="s">
        <v>3287</v>
      </c>
      <c r="AQ22" s="54" t="s">
        <v>4401</v>
      </c>
      <c r="AR22" s="54" t="s">
        <v>3928</v>
      </c>
      <c r="AS22" s="55"/>
      <c r="AT22" s="55"/>
      <c r="AU22" s="55"/>
      <c r="AV22" s="55"/>
      <c r="AW22" s="55"/>
      <c r="AX22" s="55" t="s">
        <v>1133</v>
      </c>
      <c r="AY22" s="86" t="s">
        <v>4402</v>
      </c>
      <c r="AZ22" s="88" t="s">
        <v>33</v>
      </c>
      <c r="BA22" s="55" t="s">
        <v>1133</v>
      </c>
      <c r="BB22" s="55"/>
      <c r="BC22" s="54" t="s">
        <v>3532</v>
      </c>
      <c r="BD22" s="55" t="s">
        <v>32</v>
      </c>
      <c r="BE22" s="86" t="s">
        <v>4403</v>
      </c>
      <c r="BF22" s="86" t="s">
        <v>4404</v>
      </c>
      <c r="BG22" s="89" t="s">
        <v>32</v>
      </c>
      <c r="BH22" s="55" t="s">
        <v>101</v>
      </c>
      <c r="BI22" s="54" t="s">
        <v>3559</v>
      </c>
      <c r="BJ22" s="55" t="s">
        <v>3656</v>
      </c>
      <c r="BK22" s="55" t="s">
        <v>21</v>
      </c>
      <c r="BL22" s="55"/>
      <c r="BM22" s="55"/>
      <c r="BN22" s="55" t="s">
        <v>21</v>
      </c>
      <c r="BO22" s="55"/>
      <c r="BP22" s="55"/>
      <c r="BQ22" s="90" t="s">
        <v>4405</v>
      </c>
      <c r="BR22" s="200" t="s">
        <v>3389</v>
      </c>
    </row>
    <row r="25" spans="1:70" s="158" customFormat="1" ht="31.15" customHeight="1" x14ac:dyDescent="0.2">
      <c r="A25" s="210" t="s">
        <v>4904</v>
      </c>
      <c r="B25" s="212" t="s">
        <v>987</v>
      </c>
      <c r="C25" s="212" t="s">
        <v>4905</v>
      </c>
      <c r="D25" s="210" t="s">
        <v>4906</v>
      </c>
      <c r="E25" s="210"/>
      <c r="F25" s="210"/>
      <c r="G25" s="210"/>
      <c r="H25" s="210"/>
      <c r="I25" s="210" t="s">
        <v>4907</v>
      </c>
      <c r="J25" s="210" t="s">
        <v>3431</v>
      </c>
      <c r="K25" s="210"/>
      <c r="L25" s="210"/>
      <c r="M25" s="210"/>
      <c r="N25" s="210"/>
      <c r="O25" s="210"/>
      <c r="P25" s="210" t="s">
        <v>4908</v>
      </c>
      <c r="Q25" s="210"/>
      <c r="R25" s="210"/>
      <c r="S25" s="210"/>
      <c r="T25" s="210"/>
      <c r="U25" s="210"/>
      <c r="V25" s="210"/>
      <c r="W25" s="210"/>
      <c r="X25" s="210"/>
      <c r="Y25" s="210" t="s">
        <v>4909</v>
      </c>
      <c r="Z25" s="210"/>
      <c r="AA25" s="210"/>
      <c r="AB25" s="210"/>
      <c r="AC25" s="210"/>
      <c r="AD25" s="210"/>
      <c r="AE25" s="210"/>
      <c r="AF25" s="210"/>
      <c r="AG25" s="210"/>
      <c r="AH25" s="210"/>
      <c r="AI25" s="210" t="s">
        <v>4910</v>
      </c>
      <c r="AJ25" s="210"/>
      <c r="AK25" s="210"/>
      <c r="AL25" s="210" t="s">
        <v>4911</v>
      </c>
      <c r="AM25" s="210"/>
      <c r="AN25" s="210" t="s">
        <v>4912</v>
      </c>
      <c r="AO25" s="210" t="s">
        <v>52</v>
      </c>
    </row>
    <row r="26" spans="1:70" s="158" customFormat="1" ht="75.599999999999994" customHeight="1" x14ac:dyDescent="0.2">
      <c r="A26" s="210"/>
      <c r="B26" s="213"/>
      <c r="C26" s="213"/>
      <c r="D26" s="157" t="s">
        <v>4913</v>
      </c>
      <c r="E26" s="157" t="s">
        <v>4914</v>
      </c>
      <c r="F26" s="157" t="s">
        <v>4915</v>
      </c>
      <c r="G26" s="157" t="s">
        <v>3295</v>
      </c>
      <c r="H26" s="157" t="s">
        <v>3298</v>
      </c>
      <c r="I26" s="210"/>
      <c r="J26" s="157" t="s">
        <v>29</v>
      </c>
      <c r="K26" s="157" t="s">
        <v>35</v>
      </c>
      <c r="L26" s="157" t="s">
        <v>68</v>
      </c>
      <c r="M26" s="157" t="s">
        <v>138</v>
      </c>
      <c r="N26" s="157" t="s">
        <v>45</v>
      </c>
      <c r="O26" s="157" t="s">
        <v>4916</v>
      </c>
      <c r="P26" s="157" t="s">
        <v>1133</v>
      </c>
      <c r="Q26" s="157" t="s">
        <v>1011</v>
      </c>
      <c r="R26" s="157" t="s">
        <v>3299</v>
      </c>
      <c r="S26" s="157" t="s">
        <v>3300</v>
      </c>
      <c r="T26" s="157" t="s">
        <v>3272</v>
      </c>
      <c r="U26" s="157" t="s">
        <v>3301</v>
      </c>
      <c r="V26" s="157" t="s">
        <v>1004</v>
      </c>
      <c r="W26" s="157" t="s">
        <v>2521</v>
      </c>
      <c r="X26" s="157" t="s">
        <v>4917</v>
      </c>
      <c r="Y26" s="157" t="s">
        <v>1133</v>
      </c>
      <c r="Z26" s="157" t="s">
        <v>1011</v>
      </c>
      <c r="AA26" s="157" t="s">
        <v>2471</v>
      </c>
      <c r="AB26" s="157" t="s">
        <v>3299</v>
      </c>
      <c r="AC26" s="157" t="s">
        <v>3300</v>
      </c>
      <c r="AD26" s="157" t="s">
        <v>3272</v>
      </c>
      <c r="AE26" s="157" t="s">
        <v>3301</v>
      </c>
      <c r="AF26" s="157" t="s">
        <v>32</v>
      </c>
      <c r="AG26" s="157" t="s">
        <v>48</v>
      </c>
      <c r="AH26" s="157" t="s">
        <v>3302</v>
      </c>
      <c r="AI26" s="157" t="s">
        <v>4918</v>
      </c>
      <c r="AJ26" s="157" t="s">
        <v>3299</v>
      </c>
      <c r="AK26" s="157" t="s">
        <v>4919</v>
      </c>
      <c r="AL26" s="157" t="s">
        <v>4920</v>
      </c>
      <c r="AM26" s="157" t="s">
        <v>4921</v>
      </c>
      <c r="AN26" s="210"/>
      <c r="AO26" s="210"/>
    </row>
    <row r="27" spans="1:70" s="141" customFormat="1" ht="52.9" customHeight="1" x14ac:dyDescent="0.2">
      <c r="A27" s="46"/>
      <c r="B27" s="142" t="s">
        <v>4952</v>
      </c>
      <c r="C27" s="157">
        <f t="shared" ref="C27" si="0">SUM(D27:H27)</f>
        <v>16</v>
      </c>
      <c r="D27" s="48">
        <f>SUM((COUNTIF($AB$7:$AB$40,"HT")+(COUNTIF($AB$7:$AB$40,"TK")+(COUNTIF($AB$7:$AB$40,"TP"))+(COUNTIF($AB$7:$AB$40,"TTT")))))</f>
        <v>1</v>
      </c>
      <c r="E27" s="48">
        <f>SUM((COUNTIF($AB$7:$AB$40,"PHT")+(COUNTIF($AB$7:$AB$40,"PK")+(COUNTIF($AB$7:$AB$40,"PTP"))+(COUNTIF($AB$7:$AB$40,"PTT")))))</f>
        <v>1</v>
      </c>
      <c r="F27" s="48">
        <f>SUM((COUNTIF($AB$7:$AB$40,"TBM")+(COUNTIF($AB$7:$AB$40,"TT"))))</f>
        <v>3</v>
      </c>
      <c r="G27" s="48">
        <f>COUNTIF($AB$7:$AB$40,"NV")</f>
        <v>0</v>
      </c>
      <c r="H27" s="48">
        <f>COUNTIF($AB$7:$AB$40,"GV")</f>
        <v>11</v>
      </c>
      <c r="I27" s="48">
        <f>COUNTIF($D$7:$D$40,"x")</f>
        <v>0</v>
      </c>
      <c r="J27" s="48">
        <f>COUNTIF($AJ$7:$AJ$40,"TS")</f>
        <v>0</v>
      </c>
      <c r="K27" s="48">
        <f>COUNTIF($AJ$7:$AJ$40,"THS")</f>
        <v>12</v>
      </c>
      <c r="L27" s="48">
        <f>COUNTIF($AJ$7:$AJ$40,"DH")</f>
        <v>4</v>
      </c>
      <c r="M27" s="48">
        <f>COUNTIF($AJ$7:$AJ$40,"CD")</f>
        <v>0</v>
      </c>
      <c r="N27" s="48">
        <f>COUNTIF($AJ$7:$AJ$22,"TC")</f>
        <v>0</v>
      </c>
      <c r="O27" s="48">
        <f>COUNTIF($AJ$7:$AJ$22,"")</f>
        <v>0</v>
      </c>
      <c r="P27" s="48">
        <f>COUNTIF($BA$7:$BA$40,"A")</f>
        <v>7</v>
      </c>
      <c r="Q27" s="48">
        <f>COUNTIF($BA$7:$BA$40,"B")</f>
        <v>4</v>
      </c>
      <c r="R27" s="48">
        <f>COUNTIF($BA$7:$BA$40,"TC")</f>
        <v>0</v>
      </c>
      <c r="S27" s="48">
        <f>COUNTIF($BA$7:$BA$40,"CD")</f>
        <v>0</v>
      </c>
      <c r="T27" s="48">
        <f>COUNTIF($BA$7:$BA$40,"DH")</f>
        <v>0</v>
      </c>
      <c r="U27" s="48">
        <f>COUNTIF($BA$7:$BA$40,"THS")</f>
        <v>0</v>
      </c>
      <c r="V27" s="48">
        <f>COUNTIF($BB$7:$BB$40,"IC3")</f>
        <v>0</v>
      </c>
      <c r="W27" s="48">
        <f>COUNTIF($BA$7:$BA$40,"UD CNTT CB")</f>
        <v>3</v>
      </c>
      <c r="X27" s="48">
        <f>COUNTIF($BA$7:$BA$40,"UD CNTT NC")</f>
        <v>0</v>
      </c>
      <c r="Y27" s="189">
        <f>SUM((COUNTIF($BG$7:$BG$40,"A"))+(COUNTIF($BG$7:$BG$40,"A1")))</f>
        <v>0</v>
      </c>
      <c r="Z27" s="189">
        <f>SUM((COUNTIF($BG$7:$BG$40,"B"))+(COUNTIF($BG$7:$BG$40,"A2")))</f>
        <v>7</v>
      </c>
      <c r="AA27" s="48">
        <f>COUNTIF($BG$7:$BG$40,"C")</f>
        <v>3</v>
      </c>
      <c r="AB27" s="48">
        <f>COUNTIF($BG$7:$BG$40,"TC")</f>
        <v>0</v>
      </c>
      <c r="AC27" s="48">
        <f>COUNTIF($BG$7:$BG$40,"CD")</f>
        <v>0</v>
      </c>
      <c r="AD27" s="48">
        <f>COUNTIF($BG$7:$BG$40,"DH")</f>
        <v>1</v>
      </c>
      <c r="AE27" s="48">
        <f>COUNTIF($BG$7:$BG$40,"THS")</f>
        <v>0</v>
      </c>
      <c r="AF27" s="48">
        <f>COUNTIF($BG$7:$BG$40,"B1")</f>
        <v>5</v>
      </c>
      <c r="AG27" s="48">
        <f>COUNTIF($BG$7:$BG$40,"B2")</f>
        <v>0</v>
      </c>
      <c r="AH27" s="48">
        <f>COUNTIF($BG$7:$BG$40,"C1")</f>
        <v>0</v>
      </c>
      <c r="AI27" s="48">
        <f>COUNTIF($BH$7:$BH$40,"Sơ cấp")</f>
        <v>9</v>
      </c>
      <c r="AJ27" s="48">
        <f>COUNTIF($BH$7:$BH$40,"Trung cấp")</f>
        <v>7</v>
      </c>
      <c r="AK27" s="48">
        <f>COUNTIF($BH$7:$BH$40,"Cao cấp")</f>
        <v>0</v>
      </c>
      <c r="AL27" s="48">
        <f>COUNTIF($X$7:$X$40,"Sở GDĐT TPHCM")</f>
        <v>16</v>
      </c>
      <c r="AM27" s="48">
        <f>COUNTIF($X$7:$X$40,"Trường CĐ Lý Tự Trọng TPHCM")</f>
        <v>0</v>
      </c>
      <c r="AN27" s="48">
        <f>COUNTIF($AG$7:$AG$40,"x")</f>
        <v>5</v>
      </c>
      <c r="AO27" s="48">
        <f>COUNTIF($F$7:$F$40,"Nữ")</f>
        <v>12</v>
      </c>
    </row>
    <row r="1285" spans="42:42" x14ac:dyDescent="0.25">
      <c r="AP1285" s="1">
        <f>COUNTIF(AJ7:AJ22,"Thạc sỹ")</f>
        <v>0</v>
      </c>
    </row>
  </sheetData>
  <autoFilter ref="A6:BQ22"/>
  <mergeCells count="59">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 ref="Y5:Y6"/>
    <mergeCell ref="N5:N6"/>
    <mergeCell ref="O5:O6"/>
    <mergeCell ref="P5:P6"/>
    <mergeCell ref="Q5:Q6"/>
    <mergeCell ref="R5:R6"/>
    <mergeCell ref="S5:S6"/>
    <mergeCell ref="T5:T6"/>
    <mergeCell ref="U5:U6"/>
    <mergeCell ref="V5:V6"/>
    <mergeCell ref="W5:W6"/>
    <mergeCell ref="X5:X6"/>
    <mergeCell ref="AP5:AR5"/>
    <mergeCell ref="Z5:Z6"/>
    <mergeCell ref="AA5:AA6"/>
    <mergeCell ref="AB5:AB6"/>
    <mergeCell ref="AC5:AC6"/>
    <mergeCell ref="AD5:AD6"/>
    <mergeCell ref="AE5:AE6"/>
    <mergeCell ref="AF5:AF6"/>
    <mergeCell ref="AG5:AG6"/>
    <mergeCell ref="AH5:AH6"/>
    <mergeCell ref="AI5:AI6"/>
    <mergeCell ref="AJ5:AO5"/>
    <mergeCell ref="BQ5:BQ6"/>
    <mergeCell ref="AS5:AW5"/>
    <mergeCell ref="AX5:BA5"/>
    <mergeCell ref="BC5:BG5"/>
    <mergeCell ref="BH5:BJ5"/>
    <mergeCell ref="BK5:BM5"/>
    <mergeCell ref="BN5:BP5"/>
    <mergeCell ref="AO25:AO26"/>
    <mergeCell ref="A25:A26"/>
    <mergeCell ref="B25:B26"/>
    <mergeCell ref="C25:C26"/>
    <mergeCell ref="D25:H25"/>
    <mergeCell ref="I25:I26"/>
    <mergeCell ref="J25:O25"/>
    <mergeCell ref="P25:X25"/>
    <mergeCell ref="Y25:AH25"/>
    <mergeCell ref="AI25:AK25"/>
    <mergeCell ref="AL25:AM25"/>
    <mergeCell ref="AN25:AN2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9"/>
  <sheetViews>
    <sheetView topLeftCell="A4" zoomScaleNormal="100" zoomScaleSheetLayoutView="90" workbookViewId="0">
      <pane ySplit="3" topLeftCell="A7" activePane="bottomLeft" state="frozen"/>
      <selection activeCell="A4" sqref="A4"/>
      <selection pane="bottomLeft" activeCell="D9" sqre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107"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25"/>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88"/>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26"/>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08"/>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91" customFormat="1" ht="78.75" x14ac:dyDescent="0.25">
      <c r="A7" s="60" t="s">
        <v>950</v>
      </c>
      <c r="B7" s="87" t="s">
        <v>666</v>
      </c>
      <c r="C7" s="10" t="s">
        <v>984</v>
      </c>
      <c r="D7" s="10"/>
      <c r="E7" s="10" t="s">
        <v>984</v>
      </c>
      <c r="F7" s="3" t="s">
        <v>19</v>
      </c>
      <c r="G7" s="3" t="s">
        <v>1046</v>
      </c>
      <c r="H7" s="55" t="s">
        <v>667</v>
      </c>
      <c r="I7" s="3" t="s">
        <v>2725</v>
      </c>
      <c r="J7" s="55" t="s">
        <v>2725</v>
      </c>
      <c r="K7" s="4" t="s">
        <v>1721</v>
      </c>
      <c r="L7" s="5" t="s">
        <v>1722</v>
      </c>
      <c r="M7" s="4" t="s">
        <v>1169</v>
      </c>
      <c r="N7" s="4" t="s">
        <v>2780</v>
      </c>
      <c r="O7" s="10" t="s">
        <v>2621</v>
      </c>
      <c r="P7" s="10" t="s">
        <v>2943</v>
      </c>
      <c r="Q7" s="4" t="s">
        <v>1723</v>
      </c>
      <c r="R7" s="6"/>
      <c r="S7" s="4" t="s">
        <v>1724</v>
      </c>
      <c r="T7" s="4" t="s">
        <v>1725</v>
      </c>
      <c r="U7" s="10" t="s">
        <v>3205</v>
      </c>
      <c r="V7" s="6"/>
      <c r="W7" s="7" t="s">
        <v>297</v>
      </c>
      <c r="X7" s="3" t="s">
        <v>33</v>
      </c>
      <c r="Y7" s="7" t="s">
        <v>668</v>
      </c>
      <c r="Z7" s="3" t="s">
        <v>90</v>
      </c>
      <c r="AA7" s="11" t="s">
        <v>2452</v>
      </c>
      <c r="AB7" s="62" t="s">
        <v>4943</v>
      </c>
      <c r="AC7" s="3" t="s">
        <v>2727</v>
      </c>
      <c r="AD7" s="8" t="s">
        <v>5111</v>
      </c>
      <c r="AE7" s="6"/>
      <c r="AF7" s="3" t="s">
        <v>21</v>
      </c>
      <c r="AG7" s="3"/>
      <c r="AH7" s="3" t="s">
        <v>27</v>
      </c>
      <c r="AI7" s="3" t="s">
        <v>28</v>
      </c>
      <c r="AJ7" s="62" t="s">
        <v>3301</v>
      </c>
      <c r="AK7" s="54" t="s">
        <v>3289</v>
      </c>
      <c r="AL7" s="54" t="s">
        <v>4279</v>
      </c>
      <c r="AM7" s="54" t="s">
        <v>3442</v>
      </c>
      <c r="AN7" s="86" t="s">
        <v>4309</v>
      </c>
      <c r="AO7" s="86" t="s">
        <v>4308</v>
      </c>
      <c r="AP7" s="54" t="s">
        <v>2597</v>
      </c>
      <c r="AQ7" s="54" t="s">
        <v>4310</v>
      </c>
      <c r="AR7" s="54" t="s">
        <v>2579</v>
      </c>
      <c r="AS7" s="54" t="s">
        <v>4283</v>
      </c>
      <c r="AT7" s="54" t="s">
        <v>2687</v>
      </c>
      <c r="AU7" s="54" t="s">
        <v>3294</v>
      </c>
      <c r="AV7" s="54" t="s">
        <v>3389</v>
      </c>
      <c r="AW7" s="54"/>
      <c r="AX7" s="86" t="s">
        <v>4291</v>
      </c>
      <c r="AY7" s="86" t="s">
        <v>4311</v>
      </c>
      <c r="AZ7" s="86" t="s">
        <v>4312</v>
      </c>
      <c r="BA7" s="88" t="s">
        <v>1004</v>
      </c>
      <c r="BB7" s="88" t="s">
        <v>1004</v>
      </c>
      <c r="BC7" s="55" t="s">
        <v>32</v>
      </c>
      <c r="BD7" s="55" t="s">
        <v>32</v>
      </c>
      <c r="BE7" s="86" t="s">
        <v>4285</v>
      </c>
      <c r="BF7" s="88" t="s">
        <v>3447</v>
      </c>
      <c r="BG7" s="55" t="s">
        <v>32</v>
      </c>
      <c r="BH7" s="55" t="s">
        <v>21</v>
      </c>
      <c r="BI7" s="55"/>
      <c r="BJ7" s="55"/>
      <c r="BK7" s="55" t="s">
        <v>21</v>
      </c>
      <c r="BL7" s="55"/>
      <c r="BM7" s="55"/>
      <c r="BN7" s="55" t="s">
        <v>21</v>
      </c>
      <c r="BO7" s="55"/>
      <c r="BP7" s="55"/>
      <c r="BQ7" s="90" t="s">
        <v>4313</v>
      </c>
      <c r="BR7" s="200" t="s">
        <v>3389</v>
      </c>
    </row>
    <row r="8" spans="1:70" s="91" customFormat="1" ht="78.599999999999994" customHeight="1" x14ac:dyDescent="0.25">
      <c r="A8" s="60" t="s">
        <v>951</v>
      </c>
      <c r="B8" s="87" t="s">
        <v>70</v>
      </c>
      <c r="C8" s="10" t="s">
        <v>984</v>
      </c>
      <c r="D8" s="10"/>
      <c r="E8" s="10" t="s">
        <v>984</v>
      </c>
      <c r="F8" s="3" t="s">
        <v>52</v>
      </c>
      <c r="G8" s="3" t="s">
        <v>1070</v>
      </c>
      <c r="H8" s="55" t="s">
        <v>71</v>
      </c>
      <c r="I8" s="3" t="s">
        <v>2725</v>
      </c>
      <c r="J8" s="55" t="s">
        <v>2725</v>
      </c>
      <c r="K8" s="4" t="s">
        <v>2337</v>
      </c>
      <c r="L8" s="5" t="s">
        <v>2338</v>
      </c>
      <c r="M8" s="4" t="s">
        <v>1184</v>
      </c>
      <c r="N8" s="4" t="s">
        <v>2780</v>
      </c>
      <c r="O8" s="10" t="s">
        <v>2621</v>
      </c>
      <c r="P8" s="10" t="s">
        <v>2888</v>
      </c>
      <c r="Q8" s="4" t="s">
        <v>2339</v>
      </c>
      <c r="R8" s="6"/>
      <c r="S8" s="4" t="s">
        <v>2340</v>
      </c>
      <c r="T8" s="4" t="s">
        <v>2341</v>
      </c>
      <c r="U8" s="10" t="s">
        <v>3204</v>
      </c>
      <c r="V8" s="6"/>
      <c r="W8" s="7" t="s">
        <v>72</v>
      </c>
      <c r="X8" s="3" t="s">
        <v>33</v>
      </c>
      <c r="Y8" s="7" t="s">
        <v>72</v>
      </c>
      <c r="Z8" s="3" t="s">
        <v>24</v>
      </c>
      <c r="AA8" s="7" t="s">
        <v>72</v>
      </c>
      <c r="AB8" s="62" t="s">
        <v>2582</v>
      </c>
      <c r="AC8" s="3" t="s">
        <v>3298</v>
      </c>
      <c r="AD8" s="7"/>
      <c r="AE8" s="6"/>
      <c r="AF8" s="3" t="s">
        <v>21</v>
      </c>
      <c r="AG8" s="3"/>
      <c r="AH8" s="3" t="s">
        <v>27</v>
      </c>
      <c r="AI8" s="3" t="s">
        <v>28</v>
      </c>
      <c r="AJ8" s="62" t="s">
        <v>3273</v>
      </c>
      <c r="AK8" s="54" t="s">
        <v>3415</v>
      </c>
      <c r="AL8" s="54" t="s">
        <v>4337</v>
      </c>
      <c r="AM8" s="54" t="s">
        <v>4338</v>
      </c>
      <c r="AN8" s="86" t="s">
        <v>4339</v>
      </c>
      <c r="AO8" s="86" t="s">
        <v>4340</v>
      </c>
      <c r="AP8" s="54" t="s">
        <v>3882</v>
      </c>
      <c r="AQ8" s="54" t="s">
        <v>4341</v>
      </c>
      <c r="AR8" s="54" t="s">
        <v>4342</v>
      </c>
      <c r="AS8" s="54" t="s">
        <v>4283</v>
      </c>
      <c r="AT8" s="54" t="s">
        <v>2687</v>
      </c>
      <c r="AU8" s="54" t="s">
        <v>3294</v>
      </c>
      <c r="AV8" s="54" t="s">
        <v>3389</v>
      </c>
      <c r="AW8" s="54"/>
      <c r="AX8" s="88" t="s">
        <v>1133</v>
      </c>
      <c r="AY8" s="86" t="s">
        <v>4343</v>
      </c>
      <c r="AZ8" s="86" t="s">
        <v>3515</v>
      </c>
      <c r="BA8" s="88" t="s">
        <v>1133</v>
      </c>
      <c r="BB8" s="88"/>
      <c r="BC8" s="54" t="s">
        <v>4346</v>
      </c>
      <c r="BD8" s="55" t="s">
        <v>3302</v>
      </c>
      <c r="BE8" s="86" t="s">
        <v>4345</v>
      </c>
      <c r="BF8" s="86" t="s">
        <v>4344</v>
      </c>
      <c r="BG8" s="66" t="s">
        <v>4946</v>
      </c>
      <c r="BH8" s="94" t="s">
        <v>45</v>
      </c>
      <c r="BI8" s="55"/>
      <c r="BJ8" s="55"/>
      <c r="BK8" s="55" t="s">
        <v>21</v>
      </c>
      <c r="BL8" s="55"/>
      <c r="BM8" s="55"/>
      <c r="BN8" s="55" t="s">
        <v>4347</v>
      </c>
      <c r="BO8" s="54" t="s">
        <v>4348</v>
      </c>
      <c r="BP8" s="55" t="s">
        <v>4349</v>
      </c>
      <c r="BQ8" s="90" t="s">
        <v>4350</v>
      </c>
      <c r="BR8" s="200" t="s">
        <v>3389</v>
      </c>
    </row>
    <row r="9" spans="1:70" s="91" customFormat="1" ht="78.75" x14ac:dyDescent="0.25">
      <c r="A9" s="60" t="s">
        <v>952</v>
      </c>
      <c r="B9" s="87" t="s">
        <v>349</v>
      </c>
      <c r="C9" s="10" t="s">
        <v>984</v>
      </c>
      <c r="D9" s="10"/>
      <c r="E9" s="10" t="s">
        <v>984</v>
      </c>
      <c r="F9" s="3" t="s">
        <v>52</v>
      </c>
      <c r="G9" s="3" t="s">
        <v>1096</v>
      </c>
      <c r="H9" s="55" t="s">
        <v>350</v>
      </c>
      <c r="I9" s="3" t="s">
        <v>2725</v>
      </c>
      <c r="J9" s="55" t="s">
        <v>2725</v>
      </c>
      <c r="K9" s="4" t="s">
        <v>2103</v>
      </c>
      <c r="L9" s="5" t="s">
        <v>2104</v>
      </c>
      <c r="M9" s="4" t="s">
        <v>2105</v>
      </c>
      <c r="N9" s="4" t="s">
        <v>2780</v>
      </c>
      <c r="O9" s="10" t="s">
        <v>2783</v>
      </c>
      <c r="P9" s="10" t="s">
        <v>2944</v>
      </c>
      <c r="Q9" s="4" t="s">
        <v>2106</v>
      </c>
      <c r="R9" s="6"/>
      <c r="S9" s="9" t="s">
        <v>2107</v>
      </c>
      <c r="T9" s="4" t="s">
        <v>21</v>
      </c>
      <c r="U9" s="10" t="s">
        <v>3206</v>
      </c>
      <c r="V9" s="6"/>
      <c r="W9" s="7" t="s">
        <v>351</v>
      </c>
      <c r="X9" s="10" t="s">
        <v>33</v>
      </c>
      <c r="Y9" s="7" t="s">
        <v>352</v>
      </c>
      <c r="Z9" s="3" t="s">
        <v>24</v>
      </c>
      <c r="AA9" s="7" t="s">
        <v>351</v>
      </c>
      <c r="AB9" s="62" t="s">
        <v>4936</v>
      </c>
      <c r="AC9" s="3" t="s">
        <v>2730</v>
      </c>
      <c r="AD9" s="3" t="s">
        <v>21</v>
      </c>
      <c r="AE9" s="6"/>
      <c r="AF9" s="3" t="s">
        <v>21</v>
      </c>
      <c r="AG9" s="3"/>
      <c r="AH9" s="3" t="s">
        <v>27</v>
      </c>
      <c r="AI9" s="3" t="s">
        <v>28</v>
      </c>
      <c r="AJ9" s="62" t="s">
        <v>3301</v>
      </c>
      <c r="AK9" s="54" t="s">
        <v>3289</v>
      </c>
      <c r="AL9" s="54" t="s">
        <v>3396</v>
      </c>
      <c r="AM9" s="54" t="s">
        <v>2579</v>
      </c>
      <c r="AN9" s="86" t="s">
        <v>4288</v>
      </c>
      <c r="AO9" s="88" t="s">
        <v>3389</v>
      </c>
      <c r="AP9" s="54" t="s">
        <v>4289</v>
      </c>
      <c r="AQ9" s="54" t="s">
        <v>4290</v>
      </c>
      <c r="AR9" s="54" t="s">
        <v>4282</v>
      </c>
      <c r="AS9" s="54" t="s">
        <v>4283</v>
      </c>
      <c r="AT9" s="54" t="s">
        <v>2687</v>
      </c>
      <c r="AU9" s="54" t="s">
        <v>3294</v>
      </c>
      <c r="AV9" s="54" t="s">
        <v>3389</v>
      </c>
      <c r="AW9" s="54"/>
      <c r="AX9" s="86" t="s">
        <v>4291</v>
      </c>
      <c r="AY9" s="86" t="s">
        <v>4292</v>
      </c>
      <c r="AZ9" s="86" t="s">
        <v>4293</v>
      </c>
      <c r="BA9" s="88" t="s">
        <v>1004</v>
      </c>
      <c r="BB9" s="88" t="s">
        <v>1004</v>
      </c>
      <c r="BC9" s="55" t="s">
        <v>1011</v>
      </c>
      <c r="BD9" s="55" t="s">
        <v>983</v>
      </c>
      <c r="BE9" s="86" t="s">
        <v>4294</v>
      </c>
      <c r="BF9" s="88" t="s">
        <v>33</v>
      </c>
      <c r="BG9" s="55" t="s">
        <v>1011</v>
      </c>
      <c r="BH9" s="55" t="s">
        <v>21</v>
      </c>
      <c r="BI9" s="55"/>
      <c r="BJ9" s="55"/>
      <c r="BK9" s="55" t="s">
        <v>21</v>
      </c>
      <c r="BL9" s="55"/>
      <c r="BM9" s="55"/>
      <c r="BN9" s="55" t="s">
        <v>21</v>
      </c>
      <c r="BO9" s="55"/>
      <c r="BP9" s="55"/>
      <c r="BQ9" s="90" t="s">
        <v>4295</v>
      </c>
      <c r="BR9" s="200" t="s">
        <v>3389</v>
      </c>
    </row>
    <row r="10" spans="1:70" s="91" customFormat="1" ht="78.75" x14ac:dyDescent="0.25">
      <c r="A10" s="60" t="s">
        <v>953</v>
      </c>
      <c r="B10" s="87" t="s">
        <v>678</v>
      </c>
      <c r="C10" s="10" t="s">
        <v>984</v>
      </c>
      <c r="D10" s="10"/>
      <c r="E10" s="10" t="s">
        <v>984</v>
      </c>
      <c r="F10" s="3" t="s">
        <v>52</v>
      </c>
      <c r="G10" s="3" t="s">
        <v>1050</v>
      </c>
      <c r="H10" s="55" t="s">
        <v>679</v>
      </c>
      <c r="I10" s="3" t="s">
        <v>2725</v>
      </c>
      <c r="J10" s="55" t="s">
        <v>2725</v>
      </c>
      <c r="K10" s="4" t="s">
        <v>1193</v>
      </c>
      <c r="L10" s="5" t="s">
        <v>1194</v>
      </c>
      <c r="M10" s="4" t="s">
        <v>1170</v>
      </c>
      <c r="N10" s="4" t="s">
        <v>2780</v>
      </c>
      <c r="O10" s="10" t="s">
        <v>2621</v>
      </c>
      <c r="P10" s="10" t="s">
        <v>2945</v>
      </c>
      <c r="Q10" s="4" t="s">
        <v>1195</v>
      </c>
      <c r="R10" s="6"/>
      <c r="S10" s="4" t="s">
        <v>1196</v>
      </c>
      <c r="T10" s="4" t="s">
        <v>1197</v>
      </c>
      <c r="U10" s="10" t="s">
        <v>3207</v>
      </c>
      <c r="V10" s="6"/>
      <c r="W10" s="7" t="s">
        <v>529</v>
      </c>
      <c r="X10" s="3" t="s">
        <v>33</v>
      </c>
      <c r="Y10" s="7" t="s">
        <v>529</v>
      </c>
      <c r="Z10" s="3" t="s">
        <v>90</v>
      </c>
      <c r="AA10" s="7" t="s">
        <v>529</v>
      </c>
      <c r="AB10" s="3" t="s">
        <v>2582</v>
      </c>
      <c r="AC10" s="3" t="s">
        <v>3298</v>
      </c>
      <c r="AD10" s="3" t="s">
        <v>21</v>
      </c>
      <c r="AE10" s="6"/>
      <c r="AF10" s="3" t="s">
        <v>21</v>
      </c>
      <c r="AG10" s="3"/>
      <c r="AH10" s="3" t="s">
        <v>27</v>
      </c>
      <c r="AI10" s="3" t="s">
        <v>28</v>
      </c>
      <c r="AJ10" s="62" t="s">
        <v>4946</v>
      </c>
      <c r="AK10" s="55" t="s">
        <v>68</v>
      </c>
      <c r="AL10" s="55" t="s">
        <v>680</v>
      </c>
      <c r="AM10" s="55" t="s">
        <v>2579</v>
      </c>
      <c r="AN10" s="86" t="s">
        <v>3745</v>
      </c>
      <c r="AO10" s="88" t="s">
        <v>3389</v>
      </c>
      <c r="AP10" s="54" t="s">
        <v>4320</v>
      </c>
      <c r="AQ10" s="54" t="s">
        <v>4321</v>
      </c>
      <c r="AR10" s="54" t="s">
        <v>4322</v>
      </c>
      <c r="AS10" s="54" t="s">
        <v>4283</v>
      </c>
      <c r="AT10" s="54" t="s">
        <v>2687</v>
      </c>
      <c r="AU10" s="54" t="s">
        <v>3294</v>
      </c>
      <c r="AV10" s="54" t="s">
        <v>3389</v>
      </c>
      <c r="AW10" s="54"/>
      <c r="AX10" s="55" t="s">
        <v>1004</v>
      </c>
      <c r="AY10" s="86" t="s">
        <v>4323</v>
      </c>
      <c r="AZ10" s="86" t="s">
        <v>4324</v>
      </c>
      <c r="BA10" s="55" t="s">
        <v>1004</v>
      </c>
      <c r="BB10" s="55" t="s">
        <v>1004</v>
      </c>
      <c r="BC10" s="55" t="s">
        <v>1011</v>
      </c>
      <c r="BD10" s="55" t="s">
        <v>983</v>
      </c>
      <c r="BE10" s="86" t="s">
        <v>4325</v>
      </c>
      <c r="BF10" s="88" t="s">
        <v>3294</v>
      </c>
      <c r="BG10" s="55" t="s">
        <v>1011</v>
      </c>
      <c r="BH10" s="55" t="s">
        <v>101</v>
      </c>
      <c r="BI10" s="54" t="s">
        <v>4006</v>
      </c>
      <c r="BJ10" s="55" t="s">
        <v>3656</v>
      </c>
      <c r="BK10" s="55" t="s">
        <v>21</v>
      </c>
      <c r="BL10" s="55"/>
      <c r="BM10" s="55"/>
      <c r="BN10" s="55" t="s">
        <v>21</v>
      </c>
      <c r="BO10" s="55"/>
      <c r="BP10" s="55"/>
      <c r="BQ10" s="90"/>
      <c r="BR10" s="200" t="s">
        <v>3389</v>
      </c>
    </row>
    <row r="11" spans="1:70" s="91" customFormat="1" ht="78.75" x14ac:dyDescent="0.25">
      <c r="A11" s="60" t="s">
        <v>954</v>
      </c>
      <c r="B11" s="87" t="s">
        <v>683</v>
      </c>
      <c r="C11" s="10" t="s">
        <v>984</v>
      </c>
      <c r="D11" s="10"/>
      <c r="E11" s="10" t="s">
        <v>984</v>
      </c>
      <c r="F11" s="3" t="s">
        <v>52</v>
      </c>
      <c r="G11" s="3" t="s">
        <v>1043</v>
      </c>
      <c r="H11" s="55" t="s">
        <v>684</v>
      </c>
      <c r="I11" s="3" t="s">
        <v>2725</v>
      </c>
      <c r="J11" s="55" t="s">
        <v>2725</v>
      </c>
      <c r="K11" s="4" t="s">
        <v>1210</v>
      </c>
      <c r="L11" s="5" t="s">
        <v>1211</v>
      </c>
      <c r="M11" s="4" t="s">
        <v>1170</v>
      </c>
      <c r="N11" s="4" t="s">
        <v>2780</v>
      </c>
      <c r="O11" s="10" t="s">
        <v>2621</v>
      </c>
      <c r="P11" s="10" t="s">
        <v>2946</v>
      </c>
      <c r="Q11" s="4" t="s">
        <v>1212</v>
      </c>
      <c r="R11" s="6"/>
      <c r="S11" s="4" t="s">
        <v>1213</v>
      </c>
      <c r="T11" s="4" t="s">
        <v>21</v>
      </c>
      <c r="U11" s="10" t="s">
        <v>3208</v>
      </c>
      <c r="V11" s="6"/>
      <c r="W11" s="7" t="s">
        <v>203</v>
      </c>
      <c r="X11" s="3" t="s">
        <v>33</v>
      </c>
      <c r="Y11" s="7" t="s">
        <v>203</v>
      </c>
      <c r="Z11" s="3" t="s">
        <v>90</v>
      </c>
      <c r="AA11" s="7" t="s">
        <v>203</v>
      </c>
      <c r="AB11" s="3" t="s">
        <v>2582</v>
      </c>
      <c r="AC11" s="3" t="s">
        <v>3298</v>
      </c>
      <c r="AD11" s="3" t="s">
        <v>21</v>
      </c>
      <c r="AE11" s="6"/>
      <c r="AF11" s="3" t="s">
        <v>21</v>
      </c>
      <c r="AG11" s="3"/>
      <c r="AH11" s="3" t="s">
        <v>27</v>
      </c>
      <c r="AI11" s="3" t="s">
        <v>28</v>
      </c>
      <c r="AJ11" s="62" t="s">
        <v>4946</v>
      </c>
      <c r="AK11" s="55" t="s">
        <v>68</v>
      </c>
      <c r="AL11" s="55" t="s">
        <v>685</v>
      </c>
      <c r="AM11" s="55" t="s">
        <v>2579</v>
      </c>
      <c r="AN11" s="86" t="s">
        <v>4332</v>
      </c>
      <c r="AO11" s="88" t="s">
        <v>3389</v>
      </c>
      <c r="AP11" s="54" t="s">
        <v>2597</v>
      </c>
      <c r="AQ11" s="54" t="s">
        <v>4332</v>
      </c>
      <c r="AR11" s="54" t="s">
        <v>2579</v>
      </c>
      <c r="AS11" s="54" t="s">
        <v>4283</v>
      </c>
      <c r="AT11" s="54" t="s">
        <v>2687</v>
      </c>
      <c r="AU11" s="54" t="s">
        <v>3294</v>
      </c>
      <c r="AV11" s="54" t="s">
        <v>3389</v>
      </c>
      <c r="AW11" s="54"/>
      <c r="AX11" s="54" t="s">
        <v>4291</v>
      </c>
      <c r="AY11" s="86" t="s">
        <v>4333</v>
      </c>
      <c r="AZ11" s="86" t="s">
        <v>4334</v>
      </c>
      <c r="BA11" s="55" t="s">
        <v>1004</v>
      </c>
      <c r="BB11" s="55" t="s">
        <v>1004</v>
      </c>
      <c r="BC11" s="55" t="s">
        <v>32</v>
      </c>
      <c r="BD11" s="55" t="s">
        <v>32</v>
      </c>
      <c r="BE11" s="86" t="s">
        <v>4335</v>
      </c>
      <c r="BF11" s="88" t="s">
        <v>3512</v>
      </c>
      <c r="BG11" s="55" t="s">
        <v>32</v>
      </c>
      <c r="BH11" s="55" t="s">
        <v>101</v>
      </c>
      <c r="BI11" s="54" t="s">
        <v>4006</v>
      </c>
      <c r="BJ11" s="55" t="s">
        <v>3656</v>
      </c>
      <c r="BK11" s="55" t="s">
        <v>21</v>
      </c>
      <c r="BL11" s="55"/>
      <c r="BM11" s="55"/>
      <c r="BN11" s="55" t="s">
        <v>21</v>
      </c>
      <c r="BO11" s="55"/>
      <c r="BP11" s="55"/>
      <c r="BQ11" s="90" t="s">
        <v>4336</v>
      </c>
      <c r="BR11" s="200" t="s">
        <v>3389</v>
      </c>
    </row>
    <row r="12" spans="1:70" s="91" customFormat="1" ht="141.75" x14ac:dyDescent="0.25">
      <c r="A12" s="60" t="s">
        <v>955</v>
      </c>
      <c r="B12" s="87" t="s">
        <v>532</v>
      </c>
      <c r="C12" s="10" t="s">
        <v>984</v>
      </c>
      <c r="D12" s="10"/>
      <c r="E12" s="10" t="s">
        <v>984</v>
      </c>
      <c r="F12" s="3" t="s">
        <v>52</v>
      </c>
      <c r="G12" s="3" t="s">
        <v>1040</v>
      </c>
      <c r="H12" s="55" t="s">
        <v>533</v>
      </c>
      <c r="I12" s="3" t="s">
        <v>2725</v>
      </c>
      <c r="J12" s="55" t="s">
        <v>2725</v>
      </c>
      <c r="K12" s="4" t="s">
        <v>1454</v>
      </c>
      <c r="L12" s="5" t="s">
        <v>1455</v>
      </c>
      <c r="M12" s="4" t="s">
        <v>1456</v>
      </c>
      <c r="N12" s="4" t="s">
        <v>2780</v>
      </c>
      <c r="O12" s="10" t="s">
        <v>2621</v>
      </c>
      <c r="P12" s="10" t="s">
        <v>2941</v>
      </c>
      <c r="Q12" s="4" t="s">
        <v>1457</v>
      </c>
      <c r="R12" s="6"/>
      <c r="S12" s="4" t="s">
        <v>1458</v>
      </c>
      <c r="T12" s="4" t="s">
        <v>21</v>
      </c>
      <c r="U12" s="10" t="e">
        <v>#N/A</v>
      </c>
      <c r="V12" s="6"/>
      <c r="W12" s="7" t="s">
        <v>128</v>
      </c>
      <c r="X12" s="3" t="s">
        <v>33</v>
      </c>
      <c r="Y12" s="7" t="s">
        <v>125</v>
      </c>
      <c r="Z12" s="3" t="s">
        <v>90</v>
      </c>
      <c r="AA12" s="7" t="s">
        <v>534</v>
      </c>
      <c r="AB12" s="3" t="s">
        <v>2582</v>
      </c>
      <c r="AC12" s="3" t="s">
        <v>3298</v>
      </c>
      <c r="AD12" s="3" t="s">
        <v>21</v>
      </c>
      <c r="AE12" s="6"/>
      <c r="AF12" s="3" t="s">
        <v>21</v>
      </c>
      <c r="AG12" s="3"/>
      <c r="AH12" s="3" t="s">
        <v>27</v>
      </c>
      <c r="AI12" s="3" t="s">
        <v>28</v>
      </c>
      <c r="AJ12" s="62" t="s">
        <v>3301</v>
      </c>
      <c r="AK12" s="54" t="s">
        <v>3289</v>
      </c>
      <c r="AL12" s="54" t="s">
        <v>4279</v>
      </c>
      <c r="AM12" s="54" t="s">
        <v>3442</v>
      </c>
      <c r="AN12" s="86" t="s">
        <v>4326</v>
      </c>
      <c r="AO12" s="86" t="s">
        <v>4308</v>
      </c>
      <c r="AP12" s="54" t="s">
        <v>2597</v>
      </c>
      <c r="AQ12" s="54" t="s">
        <v>3467</v>
      </c>
      <c r="AR12" s="54" t="s">
        <v>2579</v>
      </c>
      <c r="AS12" s="54" t="s">
        <v>4283</v>
      </c>
      <c r="AT12" s="54" t="s">
        <v>2687</v>
      </c>
      <c r="AU12" s="54" t="s">
        <v>3294</v>
      </c>
      <c r="AV12" s="54" t="s">
        <v>3389</v>
      </c>
      <c r="AW12" s="54"/>
      <c r="AX12" s="54" t="s">
        <v>4291</v>
      </c>
      <c r="AY12" s="86" t="s">
        <v>4327</v>
      </c>
      <c r="AZ12" s="86" t="s">
        <v>4328</v>
      </c>
      <c r="BA12" s="55" t="s">
        <v>1004</v>
      </c>
      <c r="BB12" s="55" t="s">
        <v>1004</v>
      </c>
      <c r="BC12" s="54" t="s">
        <v>3532</v>
      </c>
      <c r="BD12" s="55" t="s">
        <v>32</v>
      </c>
      <c r="BE12" s="86" t="s">
        <v>4329</v>
      </c>
      <c r="BF12" s="86" t="s">
        <v>4330</v>
      </c>
      <c r="BG12" s="55" t="s">
        <v>32</v>
      </c>
      <c r="BH12" s="55" t="s">
        <v>21</v>
      </c>
      <c r="BI12" s="55"/>
      <c r="BJ12" s="55"/>
      <c r="BK12" s="55" t="s">
        <v>21</v>
      </c>
      <c r="BL12" s="55"/>
      <c r="BM12" s="55"/>
      <c r="BN12" s="55" t="s">
        <v>21</v>
      </c>
      <c r="BO12" s="55"/>
      <c r="BP12" s="55"/>
      <c r="BQ12" s="90" t="s">
        <v>4331</v>
      </c>
      <c r="BR12" s="200" t="s">
        <v>3389</v>
      </c>
    </row>
    <row r="13" spans="1:70" s="91" customFormat="1" ht="63" x14ac:dyDescent="0.25">
      <c r="A13" s="60" t="s">
        <v>956</v>
      </c>
      <c r="B13" s="87" t="s">
        <v>535</v>
      </c>
      <c r="C13" s="10" t="s">
        <v>984</v>
      </c>
      <c r="D13" s="10"/>
      <c r="E13" s="10" t="s">
        <v>984</v>
      </c>
      <c r="F13" s="3" t="s">
        <v>52</v>
      </c>
      <c r="G13" s="3" t="s">
        <v>1027</v>
      </c>
      <c r="H13" s="55" t="s">
        <v>536</v>
      </c>
      <c r="I13" s="3" t="s">
        <v>2725</v>
      </c>
      <c r="J13" s="55" t="s">
        <v>2725</v>
      </c>
      <c r="K13" s="4" t="s">
        <v>1629</v>
      </c>
      <c r="L13" s="5" t="s">
        <v>1630</v>
      </c>
      <c r="M13" s="4" t="s">
        <v>1169</v>
      </c>
      <c r="N13" s="4" t="s">
        <v>2780</v>
      </c>
      <c r="O13" s="10" t="s">
        <v>2621</v>
      </c>
      <c r="P13" s="10" t="s">
        <v>2947</v>
      </c>
      <c r="Q13" s="4" t="s">
        <v>1631</v>
      </c>
      <c r="R13" s="6"/>
      <c r="S13" s="4" t="s">
        <v>1632</v>
      </c>
      <c r="T13" s="4" t="s">
        <v>1633</v>
      </c>
      <c r="U13" s="10" t="s">
        <v>3209</v>
      </c>
      <c r="V13" s="6"/>
      <c r="W13" s="7" t="s">
        <v>128</v>
      </c>
      <c r="X13" s="3" t="s">
        <v>33</v>
      </c>
      <c r="Y13" s="7" t="s">
        <v>128</v>
      </c>
      <c r="Z13" s="3" t="s">
        <v>90</v>
      </c>
      <c r="AA13" s="7" t="s">
        <v>128</v>
      </c>
      <c r="AB13" s="3" t="s">
        <v>2582</v>
      </c>
      <c r="AC13" s="3" t="s">
        <v>3298</v>
      </c>
      <c r="AD13" s="3" t="s">
        <v>21</v>
      </c>
      <c r="AE13" s="6"/>
      <c r="AF13" s="3" t="s">
        <v>21</v>
      </c>
      <c r="AG13" s="3"/>
      <c r="AH13" s="3" t="s">
        <v>27</v>
      </c>
      <c r="AI13" s="3" t="s">
        <v>28</v>
      </c>
      <c r="AJ13" s="62" t="s">
        <v>3301</v>
      </c>
      <c r="AK13" s="54" t="s">
        <v>3289</v>
      </c>
      <c r="AL13" s="54" t="s">
        <v>4279</v>
      </c>
      <c r="AM13" s="54" t="s">
        <v>3442</v>
      </c>
      <c r="AN13" s="86" t="s">
        <v>4280</v>
      </c>
      <c r="AO13" s="88" t="s">
        <v>3389</v>
      </c>
      <c r="AP13" s="54" t="s">
        <v>3257</v>
      </c>
      <c r="AQ13" s="54" t="s">
        <v>4281</v>
      </c>
      <c r="AR13" s="54" t="s">
        <v>4282</v>
      </c>
      <c r="AS13" s="54" t="s">
        <v>4283</v>
      </c>
      <c r="AT13" s="54" t="s">
        <v>2687</v>
      </c>
      <c r="AU13" s="54" t="s">
        <v>3294</v>
      </c>
      <c r="AV13" s="54" t="s">
        <v>3389</v>
      </c>
      <c r="AW13" s="54"/>
      <c r="AX13" s="54" t="s">
        <v>4178</v>
      </c>
      <c r="AY13" s="86" t="s">
        <v>4284</v>
      </c>
      <c r="AZ13" s="86" t="s">
        <v>4275</v>
      </c>
      <c r="BA13" s="55" t="s">
        <v>1004</v>
      </c>
      <c r="BB13" s="55" t="s">
        <v>1004</v>
      </c>
      <c r="BC13" s="54" t="s">
        <v>3532</v>
      </c>
      <c r="BD13" s="55" t="s">
        <v>32</v>
      </c>
      <c r="BE13" s="86" t="s">
        <v>4286</v>
      </c>
      <c r="BF13" s="86" t="s">
        <v>4287</v>
      </c>
      <c r="BG13" s="55" t="s">
        <v>32</v>
      </c>
      <c r="BH13" s="94" t="s">
        <v>101</v>
      </c>
      <c r="BI13" s="55"/>
      <c r="BJ13" s="55"/>
      <c r="BK13" s="55" t="s">
        <v>21</v>
      </c>
      <c r="BL13" s="55"/>
      <c r="BM13" s="55"/>
      <c r="BN13" s="55" t="s">
        <v>4060</v>
      </c>
      <c r="BO13" s="54" t="s">
        <v>3944</v>
      </c>
      <c r="BP13" s="55" t="s">
        <v>3517</v>
      </c>
      <c r="BQ13" s="90" t="s">
        <v>3466</v>
      </c>
      <c r="BR13" s="200" t="s">
        <v>3389</v>
      </c>
    </row>
    <row r="14" spans="1:70" s="91" customFormat="1" ht="47.25" x14ac:dyDescent="0.25">
      <c r="A14" s="60" t="s">
        <v>957</v>
      </c>
      <c r="B14" s="87" t="s">
        <v>681</v>
      </c>
      <c r="C14" s="10" t="s">
        <v>984</v>
      </c>
      <c r="D14" s="10"/>
      <c r="E14" s="10" t="s">
        <v>984</v>
      </c>
      <c r="F14" s="3" t="s">
        <v>52</v>
      </c>
      <c r="G14" s="3" t="s">
        <v>1044</v>
      </c>
      <c r="H14" s="55" t="s">
        <v>682</v>
      </c>
      <c r="I14" s="3" t="s">
        <v>2725</v>
      </c>
      <c r="J14" s="55" t="s">
        <v>2725</v>
      </c>
      <c r="K14" s="4" t="s">
        <v>1825</v>
      </c>
      <c r="L14" s="5" t="s">
        <v>1826</v>
      </c>
      <c r="M14" s="4" t="s">
        <v>1169</v>
      </c>
      <c r="N14" s="4" t="s">
        <v>2780</v>
      </c>
      <c r="O14" s="10" t="s">
        <v>2783</v>
      </c>
      <c r="P14" s="10" t="s">
        <v>2948</v>
      </c>
      <c r="Q14" s="4" t="s">
        <v>1827</v>
      </c>
      <c r="R14" s="6"/>
      <c r="S14" s="4" t="s">
        <v>1828</v>
      </c>
      <c r="T14" s="4" t="s">
        <v>1829</v>
      </c>
      <c r="U14" s="10" t="s">
        <v>3210</v>
      </c>
      <c r="V14" s="6"/>
      <c r="W14" s="7" t="s">
        <v>297</v>
      </c>
      <c r="X14" s="3" t="s">
        <v>33</v>
      </c>
      <c r="Y14" s="7" t="s">
        <v>297</v>
      </c>
      <c r="Z14" s="3" t="s">
        <v>90</v>
      </c>
      <c r="AA14" s="7" t="s">
        <v>297</v>
      </c>
      <c r="AB14" s="3" t="s">
        <v>2582</v>
      </c>
      <c r="AC14" s="3" t="s">
        <v>3298</v>
      </c>
      <c r="AD14" s="3" t="s">
        <v>21</v>
      </c>
      <c r="AE14" s="6"/>
      <c r="AF14" s="3" t="s">
        <v>21</v>
      </c>
      <c r="AG14" s="3"/>
      <c r="AH14" s="3" t="s">
        <v>27</v>
      </c>
      <c r="AI14" s="3" t="s">
        <v>28</v>
      </c>
      <c r="AJ14" s="62" t="s">
        <v>4946</v>
      </c>
      <c r="AK14" s="55" t="s">
        <v>68</v>
      </c>
      <c r="AL14" s="55" t="s">
        <v>457</v>
      </c>
      <c r="AM14" s="55" t="s">
        <v>2579</v>
      </c>
      <c r="AN14" s="86" t="s">
        <v>4296</v>
      </c>
      <c r="AO14" s="88" t="s">
        <v>3389</v>
      </c>
      <c r="AP14" s="54" t="s">
        <v>2603</v>
      </c>
      <c r="AQ14" s="54" t="s">
        <v>1813</v>
      </c>
      <c r="AR14" s="55" t="s">
        <v>2579</v>
      </c>
      <c r="AS14" s="55"/>
      <c r="AT14" s="55"/>
      <c r="AU14" s="55"/>
      <c r="AV14" s="55"/>
      <c r="AW14" s="55"/>
      <c r="AX14" s="54" t="s">
        <v>1004</v>
      </c>
      <c r="AY14" s="86" t="s">
        <v>4297</v>
      </c>
      <c r="AZ14" s="86" t="s">
        <v>4265</v>
      </c>
      <c r="BA14" s="55" t="s">
        <v>1004</v>
      </c>
      <c r="BB14" s="55" t="s">
        <v>1004</v>
      </c>
      <c r="BC14" s="55" t="s">
        <v>1011</v>
      </c>
      <c r="BD14" s="55" t="s">
        <v>983</v>
      </c>
      <c r="BE14" s="86" t="s">
        <v>4298</v>
      </c>
      <c r="BF14" s="88" t="s">
        <v>4299</v>
      </c>
      <c r="BG14" s="55" t="s">
        <v>1011</v>
      </c>
      <c r="BH14" s="55" t="s">
        <v>101</v>
      </c>
      <c r="BI14" s="54" t="s">
        <v>3597</v>
      </c>
      <c r="BJ14" s="55" t="s">
        <v>3656</v>
      </c>
      <c r="BK14" s="55" t="s">
        <v>21</v>
      </c>
      <c r="BL14" s="55"/>
      <c r="BM14" s="55"/>
      <c r="BN14" s="55" t="s">
        <v>21</v>
      </c>
      <c r="BO14" s="55"/>
      <c r="BP14" s="55"/>
      <c r="BQ14" s="90" t="s">
        <v>3466</v>
      </c>
      <c r="BR14" s="200" t="s">
        <v>3389</v>
      </c>
    </row>
    <row r="15" spans="1:70" s="91" customFormat="1" ht="148.15" customHeight="1" x14ac:dyDescent="0.25">
      <c r="A15" s="60" t="s">
        <v>958</v>
      </c>
      <c r="B15" s="96" t="s">
        <v>1008</v>
      </c>
      <c r="C15" s="10" t="s">
        <v>984</v>
      </c>
      <c r="D15" s="10"/>
      <c r="E15" s="10" t="s">
        <v>984</v>
      </c>
      <c r="F15" s="10" t="s">
        <v>52</v>
      </c>
      <c r="G15" s="10" t="s">
        <v>2949</v>
      </c>
      <c r="H15" s="86" t="s">
        <v>1009</v>
      </c>
      <c r="I15" s="3" t="s">
        <v>2725</v>
      </c>
      <c r="J15" s="55" t="s">
        <v>2725</v>
      </c>
      <c r="K15" s="18">
        <v>381574642</v>
      </c>
      <c r="L15" s="17" t="s">
        <v>2203</v>
      </c>
      <c r="M15" s="18" t="s">
        <v>1480</v>
      </c>
      <c r="N15" s="18" t="s">
        <v>2780</v>
      </c>
      <c r="O15" s="10" t="s">
        <v>2621</v>
      </c>
      <c r="P15" s="10" t="s">
        <v>2949</v>
      </c>
      <c r="Q15" s="18" t="s">
        <v>2204</v>
      </c>
      <c r="R15" s="6"/>
      <c r="S15" s="17" t="s">
        <v>2205</v>
      </c>
      <c r="T15" s="18"/>
      <c r="U15" s="10" t="e">
        <v>#N/A</v>
      </c>
      <c r="V15" s="6"/>
      <c r="W15" s="13" t="s">
        <v>1010</v>
      </c>
      <c r="X15" s="10" t="s">
        <v>33</v>
      </c>
      <c r="Y15" s="13" t="s">
        <v>1010</v>
      </c>
      <c r="Z15" s="3" t="s">
        <v>90</v>
      </c>
      <c r="AA15" s="13" t="s">
        <v>1010</v>
      </c>
      <c r="AB15" s="3" t="s">
        <v>2582</v>
      </c>
      <c r="AC15" s="3" t="s">
        <v>3298</v>
      </c>
      <c r="AD15" s="10"/>
      <c r="AE15" s="6"/>
      <c r="AF15" s="10"/>
      <c r="AG15" s="10"/>
      <c r="AH15" s="16" t="s">
        <v>27</v>
      </c>
      <c r="AI15" s="10" t="s">
        <v>28</v>
      </c>
      <c r="AJ15" s="62" t="s">
        <v>3301</v>
      </c>
      <c r="AK15" s="54" t="s">
        <v>3289</v>
      </c>
      <c r="AL15" s="54" t="s">
        <v>4300</v>
      </c>
      <c r="AM15" s="54" t="s">
        <v>4301</v>
      </c>
      <c r="AN15" s="86" t="s">
        <v>4302</v>
      </c>
      <c r="AO15" s="88" t="s">
        <v>3389</v>
      </c>
      <c r="AP15" s="54" t="s">
        <v>2603</v>
      </c>
      <c r="AQ15" s="86" t="s">
        <v>4303</v>
      </c>
      <c r="AR15" s="55" t="s">
        <v>2579</v>
      </c>
      <c r="AS15" s="54" t="s">
        <v>4283</v>
      </c>
      <c r="AT15" s="54" t="s">
        <v>2687</v>
      </c>
      <c r="AU15" s="54" t="s">
        <v>3294</v>
      </c>
      <c r="AV15" s="54" t="s">
        <v>3389</v>
      </c>
      <c r="AW15" s="54"/>
      <c r="AX15" s="88" t="s">
        <v>1011</v>
      </c>
      <c r="AY15" s="86" t="s">
        <v>4304</v>
      </c>
      <c r="AZ15" s="86" t="s">
        <v>4305</v>
      </c>
      <c r="BA15" s="88" t="s">
        <v>1011</v>
      </c>
      <c r="BB15" s="88"/>
      <c r="BC15" s="54" t="s">
        <v>3532</v>
      </c>
      <c r="BD15" s="55" t="s">
        <v>32</v>
      </c>
      <c r="BE15" s="86" t="s">
        <v>4306</v>
      </c>
      <c r="BF15" s="86" t="s">
        <v>4307</v>
      </c>
      <c r="BG15" s="55" t="s">
        <v>32</v>
      </c>
      <c r="BH15" s="88" t="s">
        <v>101</v>
      </c>
      <c r="BI15" s="54" t="s">
        <v>3597</v>
      </c>
      <c r="BJ15" s="55" t="s">
        <v>3656</v>
      </c>
      <c r="BK15" s="88"/>
      <c r="BL15" s="88"/>
      <c r="BM15" s="88"/>
      <c r="BN15" s="88"/>
      <c r="BO15" s="88"/>
      <c r="BP15" s="88"/>
      <c r="BQ15" s="90" t="s">
        <v>3466</v>
      </c>
      <c r="BR15" s="200" t="s">
        <v>3389</v>
      </c>
    </row>
    <row r="16" spans="1:70" s="91" customFormat="1" ht="63" x14ac:dyDescent="0.25">
      <c r="A16" s="60" t="s">
        <v>959</v>
      </c>
      <c r="B16" s="96" t="s">
        <v>2480</v>
      </c>
      <c r="C16" s="10" t="s">
        <v>984</v>
      </c>
      <c r="D16" s="10"/>
      <c r="E16" s="10" t="s">
        <v>984</v>
      </c>
      <c r="F16" s="10" t="s">
        <v>52</v>
      </c>
      <c r="G16" s="10" t="s">
        <v>1027</v>
      </c>
      <c r="H16" s="86" t="s">
        <v>2485</v>
      </c>
      <c r="I16" s="3" t="s">
        <v>2725</v>
      </c>
      <c r="J16" s="55" t="s">
        <v>2725</v>
      </c>
      <c r="K16" s="17" t="s">
        <v>2483</v>
      </c>
      <c r="L16" s="17" t="s">
        <v>2484</v>
      </c>
      <c r="M16" s="4" t="s">
        <v>1170</v>
      </c>
      <c r="N16" s="4" t="s">
        <v>2780</v>
      </c>
      <c r="O16" s="10" t="s">
        <v>2621</v>
      </c>
      <c r="P16" s="10" t="s">
        <v>1100</v>
      </c>
      <c r="Q16" s="17" t="s">
        <v>2482</v>
      </c>
      <c r="R16" s="6"/>
      <c r="S16" s="17" t="s">
        <v>2481</v>
      </c>
      <c r="T16" s="18"/>
      <c r="U16" s="10" t="e">
        <v>#N/A</v>
      </c>
      <c r="V16" s="6"/>
      <c r="W16" s="13" t="s">
        <v>2461</v>
      </c>
      <c r="X16" s="10" t="s">
        <v>33</v>
      </c>
      <c r="Y16" s="13" t="s">
        <v>2461</v>
      </c>
      <c r="Z16" s="3" t="s">
        <v>90</v>
      </c>
      <c r="AA16" s="13" t="s">
        <v>2461</v>
      </c>
      <c r="AB16" s="3" t="s">
        <v>2582</v>
      </c>
      <c r="AC16" s="3" t="s">
        <v>3298</v>
      </c>
      <c r="AD16" s="10"/>
      <c r="AE16" s="6"/>
      <c r="AF16" s="10"/>
      <c r="AG16" s="10"/>
      <c r="AH16" s="3" t="s">
        <v>27</v>
      </c>
      <c r="AI16" s="3" t="s">
        <v>28</v>
      </c>
      <c r="AJ16" s="62" t="s">
        <v>3301</v>
      </c>
      <c r="AK16" s="54" t="s">
        <v>3289</v>
      </c>
      <c r="AL16" s="54" t="s">
        <v>4279</v>
      </c>
      <c r="AM16" s="54" t="s">
        <v>3442</v>
      </c>
      <c r="AN16" s="86" t="s">
        <v>4314</v>
      </c>
      <c r="AO16" s="88" t="s">
        <v>3389</v>
      </c>
      <c r="AP16" s="86" t="s">
        <v>4315</v>
      </c>
      <c r="AQ16" s="86" t="s">
        <v>4316</v>
      </c>
      <c r="AR16" s="86" t="s">
        <v>4317</v>
      </c>
      <c r="AS16" s="55"/>
      <c r="AT16" s="55"/>
      <c r="AU16" s="55"/>
      <c r="AV16" s="55"/>
      <c r="AW16" s="55"/>
      <c r="AX16" s="88" t="s">
        <v>1133</v>
      </c>
      <c r="AY16" s="86" t="s">
        <v>4318</v>
      </c>
      <c r="AZ16" s="88" t="s">
        <v>4299</v>
      </c>
      <c r="BA16" s="88" t="s">
        <v>1133</v>
      </c>
      <c r="BB16" s="88"/>
      <c r="BC16" s="88" t="s">
        <v>1011</v>
      </c>
      <c r="BD16" s="55" t="s">
        <v>983</v>
      </c>
      <c r="BE16" s="86" t="s">
        <v>4319</v>
      </c>
      <c r="BF16" s="88" t="s">
        <v>4299</v>
      </c>
      <c r="BG16" s="88" t="s">
        <v>1011</v>
      </c>
      <c r="BH16" s="88"/>
      <c r="BI16" s="88"/>
      <c r="BJ16" s="88"/>
      <c r="BK16" s="88"/>
      <c r="BL16" s="88"/>
      <c r="BM16" s="88"/>
      <c r="BN16" s="88"/>
      <c r="BO16" s="88"/>
      <c r="BP16" s="88"/>
      <c r="BQ16" s="90" t="s">
        <v>3466</v>
      </c>
      <c r="BR16" s="200" t="s">
        <v>3389</v>
      </c>
    </row>
    <row r="19" spans="1:41" s="158" customFormat="1" ht="31.15" customHeight="1" x14ac:dyDescent="0.2">
      <c r="A19" s="210" t="s">
        <v>4904</v>
      </c>
      <c r="B19" s="212" t="s">
        <v>987</v>
      </c>
      <c r="C19" s="212" t="s">
        <v>4905</v>
      </c>
      <c r="D19" s="210" t="s">
        <v>4906</v>
      </c>
      <c r="E19" s="210"/>
      <c r="F19" s="210"/>
      <c r="G19" s="210"/>
      <c r="H19" s="210"/>
      <c r="I19" s="210" t="s">
        <v>4907</v>
      </c>
      <c r="J19" s="210" t="s">
        <v>3431</v>
      </c>
      <c r="K19" s="210"/>
      <c r="L19" s="210"/>
      <c r="M19" s="210"/>
      <c r="N19" s="210"/>
      <c r="O19" s="210"/>
      <c r="P19" s="210" t="s">
        <v>4908</v>
      </c>
      <c r="Q19" s="210"/>
      <c r="R19" s="210"/>
      <c r="S19" s="210"/>
      <c r="T19" s="210"/>
      <c r="U19" s="210"/>
      <c r="V19" s="210"/>
      <c r="W19" s="210"/>
      <c r="X19" s="210"/>
      <c r="Y19" s="210" t="s">
        <v>4909</v>
      </c>
      <c r="Z19" s="210"/>
      <c r="AA19" s="210"/>
      <c r="AB19" s="210"/>
      <c r="AC19" s="210"/>
      <c r="AD19" s="210"/>
      <c r="AE19" s="210"/>
      <c r="AF19" s="210"/>
      <c r="AG19" s="210"/>
      <c r="AH19" s="210"/>
      <c r="AI19" s="210" t="s">
        <v>4910</v>
      </c>
      <c r="AJ19" s="210"/>
      <c r="AK19" s="210"/>
      <c r="AL19" s="210" t="s">
        <v>4911</v>
      </c>
      <c r="AM19" s="210"/>
      <c r="AN19" s="210" t="s">
        <v>4912</v>
      </c>
      <c r="AO19" s="210" t="s">
        <v>52</v>
      </c>
    </row>
    <row r="20" spans="1:41" s="158" customFormat="1" ht="75.599999999999994" customHeight="1" x14ac:dyDescent="0.2">
      <c r="A20" s="210"/>
      <c r="B20" s="213"/>
      <c r="C20" s="213"/>
      <c r="D20" s="175" t="s">
        <v>4913</v>
      </c>
      <c r="E20" s="175" t="s">
        <v>4914</v>
      </c>
      <c r="F20" s="175" t="s">
        <v>4915</v>
      </c>
      <c r="G20" s="175" t="s">
        <v>3295</v>
      </c>
      <c r="H20" s="175" t="s">
        <v>3298</v>
      </c>
      <c r="I20" s="210"/>
      <c r="J20" s="175" t="s">
        <v>29</v>
      </c>
      <c r="K20" s="175" t="s">
        <v>35</v>
      </c>
      <c r="L20" s="175" t="s">
        <v>68</v>
      </c>
      <c r="M20" s="175" t="s">
        <v>138</v>
      </c>
      <c r="N20" s="175" t="s">
        <v>45</v>
      </c>
      <c r="O20" s="175" t="s">
        <v>4916</v>
      </c>
      <c r="P20" s="175" t="s">
        <v>1133</v>
      </c>
      <c r="Q20" s="175" t="s">
        <v>1011</v>
      </c>
      <c r="R20" s="175" t="s">
        <v>3299</v>
      </c>
      <c r="S20" s="175" t="s">
        <v>3300</v>
      </c>
      <c r="T20" s="175" t="s">
        <v>3272</v>
      </c>
      <c r="U20" s="175" t="s">
        <v>3301</v>
      </c>
      <c r="V20" s="175" t="s">
        <v>1004</v>
      </c>
      <c r="W20" s="175" t="s">
        <v>2521</v>
      </c>
      <c r="X20" s="175" t="s">
        <v>4917</v>
      </c>
      <c r="Y20" s="175" t="s">
        <v>1133</v>
      </c>
      <c r="Z20" s="175" t="s">
        <v>1011</v>
      </c>
      <c r="AA20" s="175" t="s">
        <v>2471</v>
      </c>
      <c r="AB20" s="175" t="s">
        <v>3299</v>
      </c>
      <c r="AC20" s="175" t="s">
        <v>3300</v>
      </c>
      <c r="AD20" s="175" t="s">
        <v>3272</v>
      </c>
      <c r="AE20" s="175" t="s">
        <v>3301</v>
      </c>
      <c r="AF20" s="175" t="s">
        <v>32</v>
      </c>
      <c r="AG20" s="175" t="s">
        <v>48</v>
      </c>
      <c r="AH20" s="175" t="s">
        <v>3302</v>
      </c>
      <c r="AI20" s="175" t="s">
        <v>4918</v>
      </c>
      <c r="AJ20" s="175" t="s">
        <v>3299</v>
      </c>
      <c r="AK20" s="175" t="s">
        <v>4919</v>
      </c>
      <c r="AL20" s="175" t="s">
        <v>4920</v>
      </c>
      <c r="AM20" s="175" t="s">
        <v>4921</v>
      </c>
      <c r="AN20" s="210"/>
      <c r="AO20" s="210"/>
    </row>
    <row r="21" spans="1:41" s="141" customFormat="1" ht="52.9" customHeight="1" x14ac:dyDescent="0.2">
      <c r="A21" s="46"/>
      <c r="B21" s="142" t="s">
        <v>4950</v>
      </c>
      <c r="C21" s="175">
        <f t="shared" ref="C21" si="0">SUM(D21:H21)</f>
        <v>10</v>
      </c>
      <c r="D21" s="48">
        <f>SUM((COUNTIF($AB$7:$AB$40,"HT")+(COUNTIF($AB$7:$AB$40,"TK")+(COUNTIF($AB$7:$AB$40,"TP"))+(COUNTIF($AB$7:$AB$40,"TTT")))))</f>
        <v>1</v>
      </c>
      <c r="E21" s="48">
        <f>SUM((COUNTIF($AB$7:$AB$40,"PHT")+(COUNTIF($AB$7:$AB$40,"PK")+(COUNTIF($AB$7:$AB$40,"PTP"))+(COUNTIF($AB$7:$AB$40,"PTT")))))</f>
        <v>0</v>
      </c>
      <c r="F21" s="48">
        <f>SUM((COUNTIF($AB$7:$AB$40,"TBM")+(COUNTIF($AB$7:$AB$40,"TT"))))</f>
        <v>1</v>
      </c>
      <c r="G21" s="48">
        <f>COUNTIF($AB$7:$AB$40,"NV")</f>
        <v>0</v>
      </c>
      <c r="H21" s="48">
        <f>COUNTIF($AB$7:$AB$40,"GV")</f>
        <v>8</v>
      </c>
      <c r="I21" s="48">
        <f>COUNTIF($D$7:$D$40,"x")</f>
        <v>0</v>
      </c>
      <c r="J21" s="48">
        <f>COUNTIF($AJ$7:$AJ$40,"TS")</f>
        <v>1</v>
      </c>
      <c r="K21" s="48">
        <f>COUNTIF($AJ$7:$AJ$40,"THS")</f>
        <v>6</v>
      </c>
      <c r="L21" s="48">
        <f>COUNTIF($AJ$7:$AJ$40,"DH")</f>
        <v>3</v>
      </c>
      <c r="M21" s="48">
        <f>COUNTIF($AJ$7:$AJ$40,"CD")</f>
        <v>0</v>
      </c>
      <c r="N21" s="48">
        <f>COUNTIF($AJ$7:$AJ$16,"TC")</f>
        <v>0</v>
      </c>
      <c r="O21" s="48">
        <f>COUNTIF($AJ$7:$AJ$16,"")</f>
        <v>0</v>
      </c>
      <c r="P21" s="48">
        <f>COUNTIF($BA$7:$BA$40,"A")</f>
        <v>2</v>
      </c>
      <c r="Q21" s="48">
        <f>COUNTIF($BA$7:$BA$40,"B")</f>
        <v>1</v>
      </c>
      <c r="R21" s="48">
        <f>COUNTIF($BA$7:$BA$40,"TC")</f>
        <v>0</v>
      </c>
      <c r="S21" s="48">
        <f>COUNTIF($BA$7:$BA$40,"CD")</f>
        <v>0</v>
      </c>
      <c r="T21" s="48">
        <f>COUNTIF($BA$7:$BA$40,"DH")</f>
        <v>0</v>
      </c>
      <c r="U21" s="48">
        <f>COUNTIF($BA$7:$BA$40,"THS")</f>
        <v>0</v>
      </c>
      <c r="V21" s="48">
        <f>COUNTIF($BB$7:$BB$40,"IC3")</f>
        <v>7</v>
      </c>
      <c r="W21" s="48">
        <f>COUNTIF($BA$7:$BA$40,"UD CNTT CB")</f>
        <v>0</v>
      </c>
      <c r="X21" s="48">
        <f>COUNTIF($BA$7:$BA$40,"UD CNTT NC")</f>
        <v>0</v>
      </c>
      <c r="Y21" s="189">
        <f>SUM((COUNTIF($BG$7:$BG$40,"A"))+(COUNTIF($BG$7:$BG$40,"A1")))</f>
        <v>0</v>
      </c>
      <c r="Z21" s="189">
        <f>SUM((COUNTIF($BG$7:$BG$40,"B"))+(COUNTIF($BG$7:$BG$40,"A2")))</f>
        <v>4</v>
      </c>
      <c r="AA21" s="48">
        <f>COUNTIF($BG$7:$BG$40,"C")</f>
        <v>0</v>
      </c>
      <c r="AB21" s="48">
        <f>COUNTIF($BG$7:$BG$40,"TC")</f>
        <v>0</v>
      </c>
      <c r="AC21" s="48">
        <f>COUNTIF($BG$7:$BG$40,"CD")</f>
        <v>0</v>
      </c>
      <c r="AD21" s="48">
        <f>COUNTIF($BG$7:$BG$40,"DH")</f>
        <v>1</v>
      </c>
      <c r="AE21" s="48">
        <f>COUNTIF($BG$7:$BG$40,"THS")</f>
        <v>0</v>
      </c>
      <c r="AF21" s="48">
        <f>COUNTIF($BG$7:$BG$40,"B1")</f>
        <v>5</v>
      </c>
      <c r="AG21" s="48">
        <f>COUNTIF($BG$7:$BG$40,"B2")</f>
        <v>0</v>
      </c>
      <c r="AH21" s="48">
        <f>COUNTIF($BG$7:$BG$40,"C1")</f>
        <v>0</v>
      </c>
      <c r="AI21" s="48">
        <f>COUNTIF($BH$7:$BH$40,"Sơ cấp")</f>
        <v>5</v>
      </c>
      <c r="AJ21" s="48">
        <f>COUNTIF($BH$7:$BH$40,"Trung cấp")</f>
        <v>1</v>
      </c>
      <c r="AK21" s="48">
        <f>COUNTIF($BH$7:$BH$40,"Cao cấp")</f>
        <v>0</v>
      </c>
      <c r="AL21" s="48">
        <f>COUNTIF($X$7:$X$40,"Sở GDĐT TPHCM")</f>
        <v>10</v>
      </c>
      <c r="AM21" s="48">
        <f>COUNTIF($X$7:$X$40,"Trường CĐ Lý Tự Trọng TPHCM")</f>
        <v>0</v>
      </c>
      <c r="AN21" s="48">
        <f>COUNTIF($AG$7:$AG$40,"x")</f>
        <v>0</v>
      </c>
      <c r="AO21" s="48">
        <f>COUNTIF($F$7:$F$40,"Nữ")</f>
        <v>9</v>
      </c>
    </row>
    <row r="1279" spans="42:42" x14ac:dyDescent="0.25">
      <c r="AP1279" s="1">
        <f>COUNTIF(AJ7:AJ16,"Thạc sỹ")</f>
        <v>0</v>
      </c>
    </row>
  </sheetData>
  <autoFilter ref="A6:BQ16"/>
  <mergeCells count="59">
    <mergeCell ref="AO19:AO20"/>
    <mergeCell ref="A19:A20"/>
    <mergeCell ref="B19:B20"/>
    <mergeCell ref="C19:C20"/>
    <mergeCell ref="D19:H19"/>
    <mergeCell ref="I19:I20"/>
    <mergeCell ref="J19:O19"/>
    <mergeCell ref="P19:X19"/>
    <mergeCell ref="Y19:AH19"/>
    <mergeCell ref="AI19:AK19"/>
    <mergeCell ref="AL19:AM19"/>
    <mergeCell ref="AN19:AN20"/>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56"/>
  <sheetViews>
    <sheetView topLeftCell="A4" zoomScaleNormal="100" zoomScaleSheetLayoutView="90" workbookViewId="0">
      <pane ySplit="3" topLeftCell="A13" activePane="bottomLeft" state="frozen"/>
      <selection activeCell="A4" sqref="A4"/>
      <selection pane="bottomLeft" activeCell="B14" sqref="B14"/>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06"/>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77"/>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87"/>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91" customFormat="1" ht="60" customHeight="1" x14ac:dyDescent="0.25">
      <c r="A7" s="60" t="s">
        <v>950</v>
      </c>
      <c r="B7" s="87" t="s">
        <v>201</v>
      </c>
      <c r="C7" s="10" t="s">
        <v>984</v>
      </c>
      <c r="D7" s="10"/>
      <c r="E7" s="10" t="s">
        <v>984</v>
      </c>
      <c r="F7" s="3" t="s">
        <v>19</v>
      </c>
      <c r="G7" s="3" t="s">
        <v>1027</v>
      </c>
      <c r="H7" s="55" t="s">
        <v>202</v>
      </c>
      <c r="I7" s="3" t="s">
        <v>2726</v>
      </c>
      <c r="J7" s="55" t="s">
        <v>2726</v>
      </c>
      <c r="K7" s="4" t="s">
        <v>1251</v>
      </c>
      <c r="L7" s="12" t="s">
        <v>1252</v>
      </c>
      <c r="M7" s="4" t="s">
        <v>1170</v>
      </c>
      <c r="N7" s="4" t="s">
        <v>2780</v>
      </c>
      <c r="O7" s="10" t="s">
        <v>2783</v>
      </c>
      <c r="P7" s="10" t="s">
        <v>1100</v>
      </c>
      <c r="Q7" s="4" t="s">
        <v>1253</v>
      </c>
      <c r="R7" s="6"/>
      <c r="S7" s="4" t="s">
        <v>1254</v>
      </c>
      <c r="T7" s="4" t="s">
        <v>21</v>
      </c>
      <c r="U7" s="10" t="s">
        <v>3211</v>
      </c>
      <c r="V7" s="6"/>
      <c r="W7" s="7" t="s">
        <v>203</v>
      </c>
      <c r="X7" s="3" t="s">
        <v>33</v>
      </c>
      <c r="Y7" s="7" t="s">
        <v>203</v>
      </c>
      <c r="Z7" s="3" t="s">
        <v>90</v>
      </c>
      <c r="AA7" s="7" t="s">
        <v>203</v>
      </c>
      <c r="AB7" s="62" t="s">
        <v>4943</v>
      </c>
      <c r="AC7" s="3" t="s">
        <v>2727</v>
      </c>
      <c r="AD7" s="7" t="s">
        <v>181</v>
      </c>
      <c r="AE7" s="6"/>
      <c r="AF7" s="3" t="s">
        <v>21</v>
      </c>
      <c r="AG7" s="3"/>
      <c r="AH7" s="3" t="s">
        <v>27</v>
      </c>
      <c r="AI7" s="3" t="s">
        <v>28</v>
      </c>
      <c r="AJ7" s="62" t="s">
        <v>3301</v>
      </c>
      <c r="AK7" s="54" t="s">
        <v>3289</v>
      </c>
      <c r="AL7" s="54" t="s">
        <v>4145</v>
      </c>
      <c r="AM7" s="54" t="s">
        <v>3456</v>
      </c>
      <c r="AN7" s="86" t="s">
        <v>4146</v>
      </c>
      <c r="AO7" s="88" t="s">
        <v>3389</v>
      </c>
      <c r="AP7" s="55" t="s">
        <v>4147</v>
      </c>
      <c r="AQ7" s="54" t="s">
        <v>3907</v>
      </c>
      <c r="AR7" s="55" t="s">
        <v>3626</v>
      </c>
      <c r="AS7" s="55"/>
      <c r="AT7" s="55"/>
      <c r="AU7" s="55"/>
      <c r="AV7" s="55"/>
      <c r="AW7" s="55"/>
      <c r="AX7" s="55" t="s">
        <v>1133</v>
      </c>
      <c r="AY7" s="86" t="s">
        <v>4148</v>
      </c>
      <c r="AZ7" s="88" t="s">
        <v>3686</v>
      </c>
      <c r="BA7" s="55" t="s">
        <v>1133</v>
      </c>
      <c r="BB7" s="55"/>
      <c r="BC7" s="55" t="s">
        <v>2610</v>
      </c>
      <c r="BD7" s="55" t="s">
        <v>32</v>
      </c>
      <c r="BE7" s="86" t="s">
        <v>4149</v>
      </c>
      <c r="BF7" s="88" t="s">
        <v>3528</v>
      </c>
      <c r="BG7" s="55" t="s">
        <v>32</v>
      </c>
      <c r="BH7" s="55" t="s">
        <v>45</v>
      </c>
      <c r="BI7" s="54" t="s">
        <v>3848</v>
      </c>
      <c r="BJ7" s="55" t="s">
        <v>3620</v>
      </c>
      <c r="BK7" s="55" t="s">
        <v>21</v>
      </c>
      <c r="BL7" s="55"/>
      <c r="BM7" s="55"/>
      <c r="BN7" s="94" t="s">
        <v>46</v>
      </c>
      <c r="BO7" s="55"/>
      <c r="BP7" s="55"/>
      <c r="BQ7" s="90" t="s">
        <v>4150</v>
      </c>
      <c r="BR7" s="200" t="s">
        <v>3389</v>
      </c>
    </row>
    <row r="8" spans="1:70" s="91" customFormat="1" ht="78.75" x14ac:dyDescent="0.25">
      <c r="A8" s="60" t="s">
        <v>951</v>
      </c>
      <c r="B8" s="87" t="s">
        <v>649</v>
      </c>
      <c r="C8" s="10" t="s">
        <v>984</v>
      </c>
      <c r="D8" s="10"/>
      <c r="E8" s="10" t="s">
        <v>984</v>
      </c>
      <c r="F8" s="3" t="s">
        <v>19</v>
      </c>
      <c r="G8" s="3" t="s">
        <v>1069</v>
      </c>
      <c r="H8" s="55" t="s">
        <v>650</v>
      </c>
      <c r="I8" s="3" t="s">
        <v>2726</v>
      </c>
      <c r="J8" s="55" t="s">
        <v>2726</v>
      </c>
      <c r="K8" s="4" t="s">
        <v>1404</v>
      </c>
      <c r="L8" s="5" t="s">
        <v>1405</v>
      </c>
      <c r="M8" s="4" t="s">
        <v>1406</v>
      </c>
      <c r="N8" s="4" t="s">
        <v>2780</v>
      </c>
      <c r="O8" s="10" t="s">
        <v>2621</v>
      </c>
      <c r="P8" s="10" t="s">
        <v>2950</v>
      </c>
      <c r="Q8" s="4" t="s">
        <v>1407</v>
      </c>
      <c r="R8" s="6"/>
      <c r="S8" s="4" t="s">
        <v>1408</v>
      </c>
      <c r="T8" s="4" t="s">
        <v>1409</v>
      </c>
      <c r="U8" s="10" t="s">
        <v>3212</v>
      </c>
      <c r="V8" s="6"/>
      <c r="W8" s="7" t="s">
        <v>78</v>
      </c>
      <c r="X8" s="10" t="s">
        <v>33</v>
      </c>
      <c r="Y8" s="7" t="s">
        <v>651</v>
      </c>
      <c r="Z8" s="3" t="s">
        <v>90</v>
      </c>
      <c r="AA8" s="7" t="s">
        <v>651</v>
      </c>
      <c r="AB8" s="62" t="s">
        <v>4940</v>
      </c>
      <c r="AC8" s="3" t="s">
        <v>152</v>
      </c>
      <c r="AD8" s="8" t="s">
        <v>2452</v>
      </c>
      <c r="AE8" s="6"/>
      <c r="AF8" s="3" t="s">
        <v>21</v>
      </c>
      <c r="AG8" s="3"/>
      <c r="AH8" s="3" t="s">
        <v>27</v>
      </c>
      <c r="AI8" s="3" t="s">
        <v>28</v>
      </c>
      <c r="AJ8" s="62" t="s">
        <v>3301</v>
      </c>
      <c r="AK8" s="54" t="s">
        <v>3289</v>
      </c>
      <c r="AL8" s="54" t="s">
        <v>4115</v>
      </c>
      <c r="AM8" s="54" t="s">
        <v>3525</v>
      </c>
      <c r="AN8" s="86" t="s">
        <v>4116</v>
      </c>
      <c r="AO8" s="88" t="s">
        <v>3389</v>
      </c>
      <c r="AP8" s="54" t="s">
        <v>1014</v>
      </c>
      <c r="AQ8" s="54" t="s">
        <v>4117</v>
      </c>
      <c r="AR8" s="55" t="s">
        <v>3928</v>
      </c>
      <c r="AS8" s="54" t="s">
        <v>4118</v>
      </c>
      <c r="AT8" s="54" t="s">
        <v>2687</v>
      </c>
      <c r="AU8" s="54" t="s">
        <v>3595</v>
      </c>
      <c r="AV8" s="54" t="s">
        <v>3389</v>
      </c>
      <c r="AW8" s="54"/>
      <c r="AX8" s="55" t="s">
        <v>1011</v>
      </c>
      <c r="AY8" s="86" t="s">
        <v>4119</v>
      </c>
      <c r="AZ8" s="86" t="s">
        <v>3542</v>
      </c>
      <c r="BA8" s="55" t="s">
        <v>1011</v>
      </c>
      <c r="BB8" s="55"/>
      <c r="BC8" s="54" t="s">
        <v>4121</v>
      </c>
      <c r="BD8" s="55" t="s">
        <v>32</v>
      </c>
      <c r="BE8" s="86" t="s">
        <v>4120</v>
      </c>
      <c r="BF8" s="86" t="s">
        <v>4122</v>
      </c>
      <c r="BG8" s="55" t="s">
        <v>32</v>
      </c>
      <c r="BH8" s="55" t="s">
        <v>21</v>
      </c>
      <c r="BI8" s="55"/>
      <c r="BJ8" s="55"/>
      <c r="BK8" s="55" t="s">
        <v>21</v>
      </c>
      <c r="BL8" s="55"/>
      <c r="BM8" s="55"/>
      <c r="BN8" s="55" t="s">
        <v>21</v>
      </c>
      <c r="BO8" s="55"/>
      <c r="BP8" s="55"/>
      <c r="BQ8" s="90" t="s">
        <v>4123</v>
      </c>
      <c r="BR8" s="200" t="s">
        <v>3389</v>
      </c>
    </row>
    <row r="9" spans="1:70" s="91" customFormat="1" ht="63" x14ac:dyDescent="0.25">
      <c r="A9" s="60" t="s">
        <v>952</v>
      </c>
      <c r="B9" s="87" t="s">
        <v>256</v>
      </c>
      <c r="C9" s="10" t="s">
        <v>984</v>
      </c>
      <c r="D9" s="10"/>
      <c r="E9" s="10" t="s">
        <v>984</v>
      </c>
      <c r="F9" s="3" t="s">
        <v>19</v>
      </c>
      <c r="G9" s="3" t="s">
        <v>1055</v>
      </c>
      <c r="H9" s="55" t="s">
        <v>257</v>
      </c>
      <c r="I9" s="3" t="s">
        <v>2726</v>
      </c>
      <c r="J9" s="55" t="s">
        <v>2726</v>
      </c>
      <c r="K9" s="4" t="s">
        <v>1232</v>
      </c>
      <c r="L9" s="5" t="s">
        <v>1233</v>
      </c>
      <c r="M9" s="4" t="s">
        <v>1169</v>
      </c>
      <c r="N9" s="4" t="s">
        <v>2780</v>
      </c>
      <c r="O9" s="10" t="s">
        <v>2621</v>
      </c>
      <c r="P9" s="10" t="s">
        <v>2951</v>
      </c>
      <c r="Q9" s="4" t="s">
        <v>1234</v>
      </c>
      <c r="R9" s="6"/>
      <c r="S9" s="4" t="s">
        <v>1235</v>
      </c>
      <c r="T9" s="19" t="s">
        <v>1236</v>
      </c>
      <c r="U9" s="10" t="s">
        <v>3213</v>
      </c>
      <c r="V9" s="6"/>
      <c r="W9" s="7" t="s">
        <v>41</v>
      </c>
      <c r="X9" s="3" t="s">
        <v>33</v>
      </c>
      <c r="Y9" s="7" t="s">
        <v>41</v>
      </c>
      <c r="Z9" s="3" t="s">
        <v>24</v>
      </c>
      <c r="AA9" s="7" t="s">
        <v>41</v>
      </c>
      <c r="AB9" s="62" t="s">
        <v>4936</v>
      </c>
      <c r="AC9" s="3" t="s">
        <v>233</v>
      </c>
      <c r="AD9" s="7" t="s">
        <v>78</v>
      </c>
      <c r="AE9" s="6"/>
      <c r="AF9" s="3" t="s">
        <v>21</v>
      </c>
      <c r="AG9" s="3"/>
      <c r="AH9" s="3" t="s">
        <v>27</v>
      </c>
      <c r="AI9" s="3" t="s">
        <v>28</v>
      </c>
      <c r="AJ9" s="62" t="s">
        <v>4946</v>
      </c>
      <c r="AK9" s="55" t="s">
        <v>68</v>
      </c>
      <c r="AL9" s="55" t="s">
        <v>258</v>
      </c>
      <c r="AM9" s="55" t="s">
        <v>3456</v>
      </c>
      <c r="AN9" s="86" t="s">
        <v>3729</v>
      </c>
      <c r="AO9" s="88" t="s">
        <v>3389</v>
      </c>
      <c r="AP9" s="54" t="s">
        <v>4957</v>
      </c>
      <c r="AQ9" s="54" t="s">
        <v>4958</v>
      </c>
      <c r="AR9" s="54" t="s">
        <v>4959</v>
      </c>
      <c r="AS9" s="54" t="s">
        <v>4118</v>
      </c>
      <c r="AT9" s="54" t="s">
        <v>2687</v>
      </c>
      <c r="AU9" s="54" t="s">
        <v>3595</v>
      </c>
      <c r="AV9" s="54" t="s">
        <v>3389</v>
      </c>
      <c r="AW9" s="54"/>
      <c r="AX9" s="54" t="s">
        <v>3589</v>
      </c>
      <c r="AY9" s="86" t="s">
        <v>4140</v>
      </c>
      <c r="AZ9" s="86" t="s">
        <v>4141</v>
      </c>
      <c r="BA9" s="55" t="s">
        <v>1133</v>
      </c>
      <c r="BB9" s="55"/>
      <c r="BC9" s="55" t="s">
        <v>1011</v>
      </c>
      <c r="BD9" s="55" t="s">
        <v>983</v>
      </c>
      <c r="BE9" s="86" t="s">
        <v>4142</v>
      </c>
      <c r="BF9" s="88" t="s">
        <v>3916</v>
      </c>
      <c r="BG9" s="55" t="s">
        <v>1011</v>
      </c>
      <c r="BH9" s="55" t="s">
        <v>101</v>
      </c>
      <c r="BI9" s="54" t="s">
        <v>3644</v>
      </c>
      <c r="BJ9" s="55" t="s">
        <v>4143</v>
      </c>
      <c r="BK9" s="55" t="s">
        <v>21</v>
      </c>
      <c r="BL9" s="55"/>
      <c r="BM9" s="55"/>
      <c r="BN9" s="55" t="s">
        <v>3773</v>
      </c>
      <c r="BO9" s="54" t="s">
        <v>3774</v>
      </c>
      <c r="BP9" s="55" t="s">
        <v>3832</v>
      </c>
      <c r="BQ9" s="90" t="s">
        <v>4144</v>
      </c>
      <c r="BR9" s="200" t="s">
        <v>3389</v>
      </c>
    </row>
    <row r="10" spans="1:70" s="91" customFormat="1" ht="90.6" customHeight="1" x14ac:dyDescent="0.25">
      <c r="A10" s="60" t="s">
        <v>953</v>
      </c>
      <c r="B10" s="87" t="s">
        <v>259</v>
      </c>
      <c r="C10" s="10" t="s">
        <v>984</v>
      </c>
      <c r="D10" s="10"/>
      <c r="E10" s="10" t="s">
        <v>984</v>
      </c>
      <c r="F10" s="3" t="s">
        <v>19</v>
      </c>
      <c r="G10" s="3" t="s">
        <v>1027</v>
      </c>
      <c r="H10" s="55" t="s">
        <v>260</v>
      </c>
      <c r="I10" s="3" t="s">
        <v>2726</v>
      </c>
      <c r="J10" s="55" t="s">
        <v>2726</v>
      </c>
      <c r="K10" s="4" t="s">
        <v>2342</v>
      </c>
      <c r="L10" s="5" t="s">
        <v>2343</v>
      </c>
      <c r="M10" s="4" t="s">
        <v>1169</v>
      </c>
      <c r="N10" s="4" t="s">
        <v>2780</v>
      </c>
      <c r="O10" s="10" t="s">
        <v>2783</v>
      </c>
      <c r="P10" s="10" t="s">
        <v>2952</v>
      </c>
      <c r="Q10" s="4" t="s">
        <v>2344</v>
      </c>
      <c r="R10" s="6"/>
      <c r="S10" s="4" t="s">
        <v>2345</v>
      </c>
      <c r="T10" s="4" t="s">
        <v>2346</v>
      </c>
      <c r="U10" s="10" t="s">
        <v>3214</v>
      </c>
      <c r="V10" s="6"/>
      <c r="W10" s="7" t="s">
        <v>49</v>
      </c>
      <c r="X10" s="3" t="s">
        <v>33</v>
      </c>
      <c r="Y10" s="7" t="s">
        <v>49</v>
      </c>
      <c r="Z10" s="3" t="s">
        <v>24</v>
      </c>
      <c r="AA10" s="7" t="s">
        <v>49</v>
      </c>
      <c r="AB10" s="62" t="s">
        <v>4936</v>
      </c>
      <c r="AC10" s="3" t="s">
        <v>233</v>
      </c>
      <c r="AD10" s="7" t="s">
        <v>78</v>
      </c>
      <c r="AE10" s="6"/>
      <c r="AF10" s="3" t="s">
        <v>21</v>
      </c>
      <c r="AG10" s="3"/>
      <c r="AH10" s="3" t="s">
        <v>27</v>
      </c>
      <c r="AI10" s="3" t="s">
        <v>28</v>
      </c>
      <c r="AJ10" s="62" t="s">
        <v>3301</v>
      </c>
      <c r="AK10" s="54" t="s">
        <v>3289</v>
      </c>
      <c r="AL10" s="54" t="s">
        <v>4151</v>
      </c>
      <c r="AM10" s="54" t="s">
        <v>3599</v>
      </c>
      <c r="AN10" s="86" t="s">
        <v>4152</v>
      </c>
      <c r="AO10" s="88" t="s">
        <v>3389</v>
      </c>
      <c r="AP10" s="54" t="s">
        <v>4810</v>
      </c>
      <c r="AQ10" s="54" t="s">
        <v>4811</v>
      </c>
      <c r="AR10" s="54" t="s">
        <v>4812</v>
      </c>
      <c r="AS10" s="54" t="s">
        <v>4153</v>
      </c>
      <c r="AT10" s="54" t="s">
        <v>4154</v>
      </c>
      <c r="AU10" s="54" t="s">
        <v>3595</v>
      </c>
      <c r="AV10" s="54" t="s">
        <v>3389</v>
      </c>
      <c r="AW10" s="55"/>
      <c r="AX10" s="55" t="s">
        <v>1133</v>
      </c>
      <c r="AY10" s="86" t="s">
        <v>4155</v>
      </c>
      <c r="AZ10" s="88" t="s">
        <v>4156</v>
      </c>
      <c r="BA10" s="55" t="s">
        <v>1133</v>
      </c>
      <c r="BB10" s="55"/>
      <c r="BC10" s="54" t="s">
        <v>3616</v>
      </c>
      <c r="BD10" s="55" t="s">
        <v>983</v>
      </c>
      <c r="BE10" s="86" t="s">
        <v>4157</v>
      </c>
      <c r="BF10" s="86" t="s">
        <v>4158</v>
      </c>
      <c r="BG10" s="55" t="s">
        <v>1011</v>
      </c>
      <c r="BH10" s="55" t="s">
        <v>101</v>
      </c>
      <c r="BI10" s="54" t="s">
        <v>3644</v>
      </c>
      <c r="BJ10" s="55" t="s">
        <v>4143</v>
      </c>
      <c r="BK10" s="55" t="s">
        <v>21</v>
      </c>
      <c r="BL10" s="55"/>
      <c r="BM10" s="55"/>
      <c r="BN10" s="55" t="s">
        <v>21</v>
      </c>
      <c r="BO10" s="55"/>
      <c r="BP10" s="55"/>
      <c r="BQ10" s="90"/>
      <c r="BR10" s="200" t="s">
        <v>3389</v>
      </c>
    </row>
    <row r="11" spans="1:70" s="91" customFormat="1" ht="63" x14ac:dyDescent="0.25">
      <c r="A11" s="60" t="s">
        <v>954</v>
      </c>
      <c r="B11" s="87" t="s">
        <v>466</v>
      </c>
      <c r="C11" s="10" t="s">
        <v>984</v>
      </c>
      <c r="D11" s="10"/>
      <c r="E11" s="10" t="s">
        <v>984</v>
      </c>
      <c r="F11" s="3" t="s">
        <v>19</v>
      </c>
      <c r="G11" s="3" t="s">
        <v>1064</v>
      </c>
      <c r="H11" s="55" t="s">
        <v>467</v>
      </c>
      <c r="I11" s="3" t="s">
        <v>2726</v>
      </c>
      <c r="J11" s="55" t="s">
        <v>2726</v>
      </c>
      <c r="K11" s="4" t="s">
        <v>1306</v>
      </c>
      <c r="L11" s="5" t="s">
        <v>1307</v>
      </c>
      <c r="M11" s="4" t="s">
        <v>1169</v>
      </c>
      <c r="N11" s="4" t="s">
        <v>2780</v>
      </c>
      <c r="O11" s="10" t="s">
        <v>2621</v>
      </c>
      <c r="P11" s="10" t="s">
        <v>2953</v>
      </c>
      <c r="Q11" s="4" t="s">
        <v>1308</v>
      </c>
      <c r="R11" s="6"/>
      <c r="S11" s="4" t="s">
        <v>1309</v>
      </c>
      <c r="T11" s="19" t="s">
        <v>1310</v>
      </c>
      <c r="U11" s="10" t="s">
        <v>3215</v>
      </c>
      <c r="V11" s="6"/>
      <c r="W11" s="7" t="s">
        <v>136</v>
      </c>
      <c r="X11" s="3" t="s">
        <v>33</v>
      </c>
      <c r="Y11" s="7" t="s">
        <v>125</v>
      </c>
      <c r="Z11" s="3" t="s">
        <v>90</v>
      </c>
      <c r="AA11" s="7" t="s">
        <v>468</v>
      </c>
      <c r="AB11" s="3" t="s">
        <v>2582</v>
      </c>
      <c r="AC11" s="3" t="s">
        <v>3298</v>
      </c>
      <c r="AD11" s="3" t="s">
        <v>21</v>
      </c>
      <c r="AE11" s="6"/>
      <c r="AF11" s="3" t="s">
        <v>21</v>
      </c>
      <c r="AG11" s="3"/>
      <c r="AH11" s="3" t="s">
        <v>27</v>
      </c>
      <c r="AI11" s="3" t="s">
        <v>28</v>
      </c>
      <c r="AJ11" s="62" t="s">
        <v>4946</v>
      </c>
      <c r="AK11" s="55" t="s">
        <v>68</v>
      </c>
      <c r="AL11" s="55" t="s">
        <v>222</v>
      </c>
      <c r="AM11" s="55" t="s">
        <v>2579</v>
      </c>
      <c r="AN11" s="86" t="s">
        <v>4125</v>
      </c>
      <c r="AO11" s="88" t="s">
        <v>3389</v>
      </c>
      <c r="AP11" s="54" t="s">
        <v>2597</v>
      </c>
      <c r="AQ11" s="54" t="s">
        <v>4126</v>
      </c>
      <c r="AR11" s="55" t="s">
        <v>4127</v>
      </c>
      <c r="AS11" s="54" t="s">
        <v>4118</v>
      </c>
      <c r="AT11" s="54" t="s">
        <v>2687</v>
      </c>
      <c r="AU11" s="54" t="s">
        <v>3294</v>
      </c>
      <c r="AV11" s="54" t="s">
        <v>3389</v>
      </c>
      <c r="AW11" s="54"/>
      <c r="AX11" s="55" t="s">
        <v>1133</v>
      </c>
      <c r="AY11" s="86" t="s">
        <v>4128</v>
      </c>
      <c r="AZ11" s="86" t="s">
        <v>33</v>
      </c>
      <c r="BA11" s="55" t="s">
        <v>1133</v>
      </c>
      <c r="BB11" s="55"/>
      <c r="BC11" s="54" t="s">
        <v>4129</v>
      </c>
      <c r="BD11" s="55" t="s">
        <v>32</v>
      </c>
      <c r="BE11" s="86" t="s">
        <v>4130</v>
      </c>
      <c r="BF11" s="86" t="s">
        <v>33</v>
      </c>
      <c r="BG11" s="89" t="s">
        <v>2471</v>
      </c>
      <c r="BH11" s="55" t="s">
        <v>101</v>
      </c>
      <c r="BI11" s="54" t="s">
        <v>3644</v>
      </c>
      <c r="BJ11" s="55" t="s">
        <v>4143</v>
      </c>
      <c r="BK11" s="55" t="s">
        <v>21</v>
      </c>
      <c r="BL11" s="55"/>
      <c r="BM11" s="55"/>
      <c r="BN11" s="55" t="s">
        <v>21</v>
      </c>
      <c r="BO11" s="55"/>
      <c r="BP11" s="55"/>
      <c r="BQ11" s="90"/>
      <c r="BR11" s="200" t="s">
        <v>3389</v>
      </c>
    </row>
    <row r="12" spans="1:70" s="91" customFormat="1" ht="78.75" x14ac:dyDescent="0.25">
      <c r="A12" s="60" t="s">
        <v>955</v>
      </c>
      <c r="B12" s="87" t="s">
        <v>409</v>
      </c>
      <c r="C12" s="10" t="s">
        <v>984</v>
      </c>
      <c r="D12" s="10"/>
      <c r="E12" s="10" t="s">
        <v>984</v>
      </c>
      <c r="F12" s="3" t="s">
        <v>19</v>
      </c>
      <c r="G12" s="3" t="s">
        <v>1070</v>
      </c>
      <c r="H12" s="55" t="s">
        <v>410</v>
      </c>
      <c r="I12" s="3" t="s">
        <v>2726</v>
      </c>
      <c r="J12" s="55" t="s">
        <v>2726</v>
      </c>
      <c r="K12" s="9" t="s">
        <v>2043</v>
      </c>
      <c r="L12" s="12" t="s">
        <v>2044</v>
      </c>
      <c r="M12" s="4" t="s">
        <v>1318</v>
      </c>
      <c r="N12" s="4" t="s">
        <v>2780</v>
      </c>
      <c r="O12" s="10" t="s">
        <v>2621</v>
      </c>
      <c r="P12" s="10" t="s">
        <v>2861</v>
      </c>
      <c r="Q12" s="4" t="s">
        <v>2045</v>
      </c>
      <c r="R12" s="6"/>
      <c r="S12" s="9" t="s">
        <v>2046</v>
      </c>
      <c r="T12" s="19" t="s">
        <v>2047</v>
      </c>
      <c r="U12" s="10" t="s">
        <v>3216</v>
      </c>
      <c r="V12" s="6"/>
      <c r="W12" s="7" t="s">
        <v>411</v>
      </c>
      <c r="X12" s="3" t="s">
        <v>33</v>
      </c>
      <c r="Y12" s="7" t="s">
        <v>306</v>
      </c>
      <c r="Z12" s="3" t="s">
        <v>24</v>
      </c>
      <c r="AA12" s="7" t="s">
        <v>219</v>
      </c>
      <c r="AB12" s="3" t="s">
        <v>2582</v>
      </c>
      <c r="AC12" s="3" t="s">
        <v>3298</v>
      </c>
      <c r="AD12" s="3" t="s">
        <v>21</v>
      </c>
      <c r="AE12" s="6"/>
      <c r="AF12" s="7" t="s">
        <v>57</v>
      </c>
      <c r="AG12" s="7" t="s">
        <v>984</v>
      </c>
      <c r="AH12" s="3" t="s">
        <v>27</v>
      </c>
      <c r="AI12" s="3" t="s">
        <v>28</v>
      </c>
      <c r="AJ12" s="62" t="s">
        <v>4946</v>
      </c>
      <c r="AK12" s="55" t="s">
        <v>68</v>
      </c>
      <c r="AL12" s="55" t="s">
        <v>412</v>
      </c>
      <c r="AM12" s="55" t="s">
        <v>4159</v>
      </c>
      <c r="AN12" s="86" t="s">
        <v>4160</v>
      </c>
      <c r="AO12" s="88" t="s">
        <v>3389</v>
      </c>
      <c r="AP12" s="54" t="s">
        <v>3882</v>
      </c>
      <c r="AQ12" s="54" t="s">
        <v>4161</v>
      </c>
      <c r="AR12" s="55" t="s">
        <v>2579</v>
      </c>
      <c r="AS12" s="54" t="s">
        <v>4118</v>
      </c>
      <c r="AT12" s="54" t="s">
        <v>2687</v>
      </c>
      <c r="AU12" s="54" t="s">
        <v>3294</v>
      </c>
      <c r="AV12" s="54" t="s">
        <v>3389</v>
      </c>
      <c r="AW12" s="54"/>
      <c r="AX12" s="55" t="s">
        <v>1133</v>
      </c>
      <c r="AY12" s="86" t="s">
        <v>4162</v>
      </c>
      <c r="AZ12" s="88" t="s">
        <v>3916</v>
      </c>
      <c r="BA12" s="55" t="s">
        <v>1133</v>
      </c>
      <c r="BB12" s="55"/>
      <c r="BC12" s="55" t="s">
        <v>2471</v>
      </c>
      <c r="BD12" s="55" t="s">
        <v>32</v>
      </c>
      <c r="BE12" s="86" t="s">
        <v>4163</v>
      </c>
      <c r="BF12" s="88" t="s">
        <v>4164</v>
      </c>
      <c r="BG12" s="89" t="s">
        <v>2471</v>
      </c>
      <c r="BH12" s="55" t="s">
        <v>45</v>
      </c>
      <c r="BI12" s="54" t="s">
        <v>3619</v>
      </c>
      <c r="BJ12" s="55" t="s">
        <v>3620</v>
      </c>
      <c r="BK12" s="55" t="s">
        <v>21</v>
      </c>
      <c r="BL12" s="55"/>
      <c r="BM12" s="55"/>
      <c r="BN12" s="55" t="s">
        <v>21</v>
      </c>
      <c r="BO12" s="55"/>
      <c r="BP12" s="55"/>
      <c r="BQ12" s="90" t="s">
        <v>4165</v>
      </c>
      <c r="BR12" s="200" t="s">
        <v>3389</v>
      </c>
    </row>
    <row r="13" spans="1:70" s="91" customFormat="1" ht="63" x14ac:dyDescent="0.25">
      <c r="A13" s="60" t="s">
        <v>956</v>
      </c>
      <c r="B13" s="87" t="s">
        <v>573</v>
      </c>
      <c r="C13" s="10" t="s">
        <v>984</v>
      </c>
      <c r="D13" s="10"/>
      <c r="E13" s="10" t="s">
        <v>984</v>
      </c>
      <c r="F13" s="3" t="s">
        <v>19</v>
      </c>
      <c r="G13" s="3" t="s">
        <v>1031</v>
      </c>
      <c r="H13" s="55" t="s">
        <v>574</v>
      </c>
      <c r="I13" s="3" t="s">
        <v>2726</v>
      </c>
      <c r="J13" s="55" t="s">
        <v>2726</v>
      </c>
      <c r="K13" s="4" t="s">
        <v>2142</v>
      </c>
      <c r="L13" s="5" t="s">
        <v>2143</v>
      </c>
      <c r="M13" s="4" t="s">
        <v>1169</v>
      </c>
      <c r="N13" s="4" t="s">
        <v>2780</v>
      </c>
      <c r="O13" s="10" t="s">
        <v>2621</v>
      </c>
      <c r="P13" s="10" t="s">
        <v>2883</v>
      </c>
      <c r="Q13" s="4" t="s">
        <v>2144</v>
      </c>
      <c r="R13" s="6"/>
      <c r="S13" s="4" t="s">
        <v>2145</v>
      </c>
      <c r="T13" s="4" t="s">
        <v>2146</v>
      </c>
      <c r="U13" s="10" t="s">
        <v>3217</v>
      </c>
      <c r="V13" s="6"/>
      <c r="W13" s="7" t="s">
        <v>128</v>
      </c>
      <c r="X13" s="3" t="s">
        <v>33</v>
      </c>
      <c r="Y13" s="7" t="s">
        <v>128</v>
      </c>
      <c r="Z13" s="3" t="s">
        <v>90</v>
      </c>
      <c r="AA13" s="7" t="s">
        <v>575</v>
      </c>
      <c r="AB13" s="3" t="s">
        <v>2582</v>
      </c>
      <c r="AC13" s="3" t="s">
        <v>3298</v>
      </c>
      <c r="AD13" s="3" t="s">
        <v>21</v>
      </c>
      <c r="AE13" s="6"/>
      <c r="AF13" s="3" t="s">
        <v>21</v>
      </c>
      <c r="AG13" s="3"/>
      <c r="AH13" s="3" t="s">
        <v>27</v>
      </c>
      <c r="AI13" s="3" t="s">
        <v>28</v>
      </c>
      <c r="AJ13" s="62" t="s">
        <v>4946</v>
      </c>
      <c r="AK13" s="54" t="s">
        <v>2768</v>
      </c>
      <c r="AL13" s="54" t="s">
        <v>4131</v>
      </c>
      <c r="AM13" s="54" t="s">
        <v>4132</v>
      </c>
      <c r="AN13" s="86" t="s">
        <v>4133</v>
      </c>
      <c r="AO13" s="88" t="s">
        <v>3389</v>
      </c>
      <c r="AP13" s="54" t="s">
        <v>1014</v>
      </c>
      <c r="AQ13" s="54" t="s">
        <v>4134</v>
      </c>
      <c r="AR13" s="55" t="s">
        <v>4135</v>
      </c>
      <c r="AS13" s="54" t="s">
        <v>4118</v>
      </c>
      <c r="AT13" s="54" t="s">
        <v>2687</v>
      </c>
      <c r="AU13" s="54" t="s">
        <v>3294</v>
      </c>
      <c r="AV13" s="54" t="s">
        <v>3389</v>
      </c>
      <c r="AW13" s="54"/>
      <c r="AX13" s="55" t="s">
        <v>1133</v>
      </c>
      <c r="AY13" s="86" t="s">
        <v>4137</v>
      </c>
      <c r="AZ13" s="88" t="s">
        <v>4138</v>
      </c>
      <c r="BA13" s="55" t="s">
        <v>1133</v>
      </c>
      <c r="BB13" s="55"/>
      <c r="BC13" s="55" t="s">
        <v>1011</v>
      </c>
      <c r="BD13" s="55" t="s">
        <v>983</v>
      </c>
      <c r="BE13" s="86" t="s">
        <v>4136</v>
      </c>
      <c r="BF13" s="88" t="s">
        <v>3875</v>
      </c>
      <c r="BG13" s="55" t="s">
        <v>1011</v>
      </c>
      <c r="BH13" s="55" t="s">
        <v>101</v>
      </c>
      <c r="BI13" s="54" t="s">
        <v>4006</v>
      </c>
      <c r="BJ13" s="55" t="s">
        <v>4143</v>
      </c>
      <c r="BK13" s="55" t="s">
        <v>21</v>
      </c>
      <c r="BL13" s="55"/>
      <c r="BM13" s="55"/>
      <c r="BN13" s="55" t="s">
        <v>21</v>
      </c>
      <c r="BO13" s="55"/>
      <c r="BP13" s="55"/>
      <c r="BQ13" s="90" t="s">
        <v>4139</v>
      </c>
      <c r="BR13" s="200" t="s">
        <v>3389</v>
      </c>
    </row>
    <row r="14" spans="1:70" s="91" customFormat="1" ht="67.150000000000006" customHeight="1" x14ac:dyDescent="0.25">
      <c r="A14" s="60" t="s">
        <v>957</v>
      </c>
      <c r="B14" s="87" t="s">
        <v>618</v>
      </c>
      <c r="C14" s="10" t="s">
        <v>984</v>
      </c>
      <c r="D14" s="10"/>
      <c r="E14" s="10" t="s">
        <v>984</v>
      </c>
      <c r="F14" s="3" t="s">
        <v>19</v>
      </c>
      <c r="G14" s="3" t="s">
        <v>1037</v>
      </c>
      <c r="H14" s="55" t="s">
        <v>619</v>
      </c>
      <c r="I14" s="3" t="s">
        <v>2726</v>
      </c>
      <c r="J14" s="55" t="s">
        <v>2726</v>
      </c>
      <c r="K14" s="9" t="s">
        <v>2193</v>
      </c>
      <c r="L14" s="12" t="s">
        <v>2194</v>
      </c>
      <c r="M14" s="4" t="s">
        <v>1318</v>
      </c>
      <c r="N14" s="4" t="s">
        <v>2780</v>
      </c>
      <c r="O14" s="10" t="s">
        <v>2621</v>
      </c>
      <c r="P14" s="10" t="s">
        <v>2807</v>
      </c>
      <c r="Q14" s="4" t="s">
        <v>2195</v>
      </c>
      <c r="R14" s="6"/>
      <c r="S14" s="4" t="s">
        <v>2196</v>
      </c>
      <c r="T14" s="19" t="s">
        <v>2197</v>
      </c>
      <c r="U14" s="10" t="s">
        <v>3218</v>
      </c>
      <c r="V14" s="6"/>
      <c r="W14" s="7" t="s">
        <v>294</v>
      </c>
      <c r="X14" s="3" t="s">
        <v>33</v>
      </c>
      <c r="Y14" s="7" t="s">
        <v>294</v>
      </c>
      <c r="Z14" s="3" t="s">
        <v>90</v>
      </c>
      <c r="AA14" s="7" t="s">
        <v>620</v>
      </c>
      <c r="AB14" s="3" t="s">
        <v>2582</v>
      </c>
      <c r="AC14" s="3" t="s">
        <v>3298</v>
      </c>
      <c r="AD14" s="3" t="s">
        <v>21</v>
      </c>
      <c r="AE14" s="6"/>
      <c r="AF14" s="3" t="s">
        <v>21</v>
      </c>
      <c r="AG14" s="3"/>
      <c r="AH14" s="3" t="s">
        <v>27</v>
      </c>
      <c r="AI14" s="3" t="s">
        <v>28</v>
      </c>
      <c r="AJ14" s="62" t="s">
        <v>4946</v>
      </c>
      <c r="AK14" s="55" t="s">
        <v>68</v>
      </c>
      <c r="AL14" s="55" t="s">
        <v>621</v>
      </c>
      <c r="AM14" s="55" t="s">
        <v>2579</v>
      </c>
      <c r="AN14" s="86" t="s">
        <v>4124</v>
      </c>
      <c r="AO14" s="88" t="s">
        <v>3389</v>
      </c>
      <c r="AP14" s="54" t="s">
        <v>2597</v>
      </c>
      <c r="AQ14" s="54" t="s">
        <v>4124</v>
      </c>
      <c r="AR14" s="55" t="s">
        <v>2579</v>
      </c>
      <c r="AS14" s="54" t="s">
        <v>4118</v>
      </c>
      <c r="AT14" s="54" t="s">
        <v>2687</v>
      </c>
      <c r="AU14" s="54" t="s">
        <v>3294</v>
      </c>
      <c r="AV14" s="54" t="s">
        <v>3389</v>
      </c>
      <c r="AW14" s="54"/>
      <c r="AX14" s="94" t="s">
        <v>2520</v>
      </c>
      <c r="AY14" s="88"/>
      <c r="AZ14" s="88"/>
      <c r="BA14" s="55"/>
      <c r="BB14" s="55"/>
      <c r="BC14" s="94" t="s">
        <v>2760</v>
      </c>
      <c r="BD14" s="94" t="s">
        <v>983</v>
      </c>
      <c r="BE14" s="88"/>
      <c r="BF14" s="88"/>
      <c r="BG14" s="55" t="s">
        <v>1011</v>
      </c>
      <c r="BH14" s="55" t="s">
        <v>101</v>
      </c>
      <c r="BI14" s="54" t="s">
        <v>4006</v>
      </c>
      <c r="BJ14" s="55" t="s">
        <v>4143</v>
      </c>
      <c r="BK14" s="55" t="s">
        <v>21</v>
      </c>
      <c r="BL14" s="55"/>
      <c r="BM14" s="55"/>
      <c r="BN14" s="55" t="s">
        <v>21</v>
      </c>
      <c r="BO14" s="55"/>
      <c r="BP14" s="55"/>
      <c r="BQ14" s="90"/>
      <c r="BR14" s="200" t="s">
        <v>3389</v>
      </c>
    </row>
    <row r="17" spans="1:41" s="158" customFormat="1" ht="31.15" customHeight="1" x14ac:dyDescent="0.2">
      <c r="A17" s="210" t="s">
        <v>4904</v>
      </c>
      <c r="B17" s="212" t="s">
        <v>987</v>
      </c>
      <c r="C17" s="212" t="s">
        <v>4905</v>
      </c>
      <c r="D17" s="210" t="s">
        <v>4906</v>
      </c>
      <c r="E17" s="210"/>
      <c r="F17" s="210"/>
      <c r="G17" s="210"/>
      <c r="H17" s="210"/>
      <c r="I17" s="210" t="s">
        <v>4907</v>
      </c>
      <c r="J17" s="210" t="s">
        <v>3431</v>
      </c>
      <c r="K17" s="210"/>
      <c r="L17" s="210"/>
      <c r="M17" s="210"/>
      <c r="N17" s="210"/>
      <c r="O17" s="210"/>
      <c r="P17" s="210" t="s">
        <v>4908</v>
      </c>
      <c r="Q17" s="210"/>
      <c r="R17" s="210"/>
      <c r="S17" s="210"/>
      <c r="T17" s="210"/>
      <c r="U17" s="210"/>
      <c r="V17" s="210"/>
      <c r="W17" s="210"/>
      <c r="X17" s="210"/>
      <c r="Y17" s="210" t="s">
        <v>4909</v>
      </c>
      <c r="Z17" s="210"/>
      <c r="AA17" s="210"/>
      <c r="AB17" s="210"/>
      <c r="AC17" s="210"/>
      <c r="AD17" s="210"/>
      <c r="AE17" s="210"/>
      <c r="AF17" s="210"/>
      <c r="AG17" s="210"/>
      <c r="AH17" s="210"/>
      <c r="AI17" s="210" t="s">
        <v>4910</v>
      </c>
      <c r="AJ17" s="210"/>
      <c r="AK17" s="210"/>
      <c r="AL17" s="210" t="s">
        <v>4911</v>
      </c>
      <c r="AM17" s="210"/>
      <c r="AN17" s="210" t="s">
        <v>4912</v>
      </c>
      <c r="AO17" s="210" t="s">
        <v>52</v>
      </c>
    </row>
    <row r="18" spans="1:41" s="158" customFormat="1" ht="75.599999999999994" customHeight="1" x14ac:dyDescent="0.2">
      <c r="A18" s="210"/>
      <c r="B18" s="213"/>
      <c r="C18" s="213"/>
      <c r="D18" s="175" t="s">
        <v>4913</v>
      </c>
      <c r="E18" s="175" t="s">
        <v>4914</v>
      </c>
      <c r="F18" s="175" t="s">
        <v>4915</v>
      </c>
      <c r="G18" s="175" t="s">
        <v>3295</v>
      </c>
      <c r="H18" s="175" t="s">
        <v>3298</v>
      </c>
      <c r="I18" s="210"/>
      <c r="J18" s="175" t="s">
        <v>29</v>
      </c>
      <c r="K18" s="175" t="s">
        <v>35</v>
      </c>
      <c r="L18" s="175" t="s">
        <v>68</v>
      </c>
      <c r="M18" s="175" t="s">
        <v>138</v>
      </c>
      <c r="N18" s="175" t="s">
        <v>45</v>
      </c>
      <c r="O18" s="175" t="s">
        <v>4916</v>
      </c>
      <c r="P18" s="175" t="s">
        <v>1133</v>
      </c>
      <c r="Q18" s="175" t="s">
        <v>1011</v>
      </c>
      <c r="R18" s="175" t="s">
        <v>3299</v>
      </c>
      <c r="S18" s="175" t="s">
        <v>3300</v>
      </c>
      <c r="T18" s="175" t="s">
        <v>3272</v>
      </c>
      <c r="U18" s="175" t="s">
        <v>3301</v>
      </c>
      <c r="V18" s="175" t="s">
        <v>1004</v>
      </c>
      <c r="W18" s="175" t="s">
        <v>2521</v>
      </c>
      <c r="X18" s="175" t="s">
        <v>4917</v>
      </c>
      <c r="Y18" s="175" t="s">
        <v>1133</v>
      </c>
      <c r="Z18" s="175" t="s">
        <v>1011</v>
      </c>
      <c r="AA18" s="175" t="s">
        <v>2471</v>
      </c>
      <c r="AB18" s="175" t="s">
        <v>3299</v>
      </c>
      <c r="AC18" s="175" t="s">
        <v>3300</v>
      </c>
      <c r="AD18" s="175" t="s">
        <v>3272</v>
      </c>
      <c r="AE18" s="175" t="s">
        <v>3301</v>
      </c>
      <c r="AF18" s="175" t="s">
        <v>32</v>
      </c>
      <c r="AG18" s="175" t="s">
        <v>48</v>
      </c>
      <c r="AH18" s="175" t="s">
        <v>3302</v>
      </c>
      <c r="AI18" s="175" t="s">
        <v>4918</v>
      </c>
      <c r="AJ18" s="175" t="s">
        <v>3299</v>
      </c>
      <c r="AK18" s="175" t="s">
        <v>4919</v>
      </c>
      <c r="AL18" s="175" t="s">
        <v>4920</v>
      </c>
      <c r="AM18" s="175" t="s">
        <v>4921</v>
      </c>
      <c r="AN18" s="210"/>
      <c r="AO18" s="210"/>
    </row>
    <row r="19" spans="1:41" s="141" customFormat="1" ht="52.9" customHeight="1" x14ac:dyDescent="0.2">
      <c r="A19" s="46"/>
      <c r="B19" s="142"/>
      <c r="C19" s="175">
        <f t="shared" ref="C19" si="0">SUM(D19:H19)</f>
        <v>8</v>
      </c>
      <c r="D19" s="48">
        <f>SUM((COUNTIF($AB$7:$AB$40,"HT")+(COUNTIF($AB$7:$AB$40,"TK")+(COUNTIF($AB$7:$AB$40,"TP"))+(COUNTIF($AB$7:$AB$40,"TTT")))))</f>
        <v>1</v>
      </c>
      <c r="E19" s="48">
        <f>SUM((COUNTIF($AB$7:$AB$40,"PHT")+(COUNTIF($AB$7:$AB$40,"PK")+(COUNTIF($AB$7:$AB$40,"PTP"))+(COUNTIF($AB$7:$AB$40,"PTT")))))</f>
        <v>1</v>
      </c>
      <c r="F19" s="48">
        <f>SUM((COUNTIF($AB$7:$AB$40,"TBM")+(COUNTIF($AB$7:$AB$40,"TT"))))</f>
        <v>2</v>
      </c>
      <c r="G19" s="48">
        <f>COUNTIF($AB$7:$AB$40,"NV")</f>
        <v>0</v>
      </c>
      <c r="H19" s="48">
        <f>COUNTIF($AB$7:$AB$40,"GV")</f>
        <v>4</v>
      </c>
      <c r="I19" s="48">
        <f>COUNTIF($D$7:$D$40,"x")</f>
        <v>0</v>
      </c>
      <c r="J19" s="48">
        <f>COUNTIF($AJ$7:$AJ$40,"TS")</f>
        <v>0</v>
      </c>
      <c r="K19" s="48">
        <f>COUNTIF($AJ$7:$AJ$40,"THS")</f>
        <v>3</v>
      </c>
      <c r="L19" s="48">
        <f>COUNTIF($AJ$7:$AJ$40,"DH")</f>
        <v>5</v>
      </c>
      <c r="M19" s="48">
        <f>COUNTIF($AJ$7:$AJ$40,"CD")</f>
        <v>0</v>
      </c>
      <c r="N19" s="48">
        <f>COUNTIF($AJ$7:$AJ$14,"TC")</f>
        <v>0</v>
      </c>
      <c r="O19" s="48">
        <f>COUNTIF($AJ$7:$AJ$14,"")</f>
        <v>0</v>
      </c>
      <c r="P19" s="48">
        <f>COUNTIF($BA$7:$BA$40,"A")</f>
        <v>6</v>
      </c>
      <c r="Q19" s="48">
        <f>COUNTIF($BA$7:$BA$40,"B")</f>
        <v>1</v>
      </c>
      <c r="R19" s="48">
        <f>COUNTIF($BA$7:$BA$40,"TC")</f>
        <v>0</v>
      </c>
      <c r="S19" s="48">
        <f>COUNTIF($BA$7:$BA$40,"CD")</f>
        <v>0</v>
      </c>
      <c r="T19" s="48">
        <f>COUNTIF($BA$7:$BA$40,"DH")</f>
        <v>0</v>
      </c>
      <c r="U19" s="48">
        <f>COUNTIF($BA$7:$BA$40,"THS")</f>
        <v>0</v>
      </c>
      <c r="V19" s="48">
        <f>COUNTIF($BB$7:$BB$40,"IC3")</f>
        <v>0</v>
      </c>
      <c r="W19" s="48">
        <f>COUNTIF($BA$7:$BA$40,"UD CNTT CB")</f>
        <v>0</v>
      </c>
      <c r="X19" s="48">
        <f>COUNTIF($BA$7:$BA$40,"UD CNTT NC")</f>
        <v>0</v>
      </c>
      <c r="Y19" s="189">
        <f>SUM((COUNTIF($BG$7:$BG$40,"A"))+(COUNTIF($BG$7:$BG$40,"A1")))</f>
        <v>0</v>
      </c>
      <c r="Z19" s="189">
        <f>SUM((COUNTIF($BG$7:$BG$40,"B"))+(COUNTIF($BG$7:$BG$40,"A2")))</f>
        <v>4</v>
      </c>
      <c r="AA19" s="48">
        <f>COUNTIF($BG$7:$BG$40,"C")</f>
        <v>2</v>
      </c>
      <c r="AB19" s="48">
        <f>COUNTIF($BG$7:$BG$40,"TC")</f>
        <v>0</v>
      </c>
      <c r="AC19" s="48">
        <f>COUNTIF($BG$7:$BG$40,"CD")</f>
        <v>0</v>
      </c>
      <c r="AD19" s="48">
        <f>COUNTIF($BG$7:$BG$40,"DH")</f>
        <v>0</v>
      </c>
      <c r="AE19" s="48">
        <f>COUNTIF($BG$7:$BG$40,"THS")</f>
        <v>0</v>
      </c>
      <c r="AF19" s="48">
        <f>COUNTIF($BG$7:$BG$40,"B1")</f>
        <v>2</v>
      </c>
      <c r="AG19" s="48">
        <f>COUNTIF($BG$7:$BG$40,"B2")</f>
        <v>0</v>
      </c>
      <c r="AH19" s="48">
        <f>COUNTIF($BG$7:$BG$40,"C1")</f>
        <v>0</v>
      </c>
      <c r="AI19" s="48">
        <f>COUNTIF($BH$7:$BH$40,"Sơ cấp")</f>
        <v>5</v>
      </c>
      <c r="AJ19" s="48">
        <f>COUNTIF($BH$7:$BH$40,"Trung cấp")</f>
        <v>2</v>
      </c>
      <c r="AK19" s="48">
        <f>COUNTIF($BH$7:$BH$40,"Cao cấp")</f>
        <v>0</v>
      </c>
      <c r="AL19" s="48">
        <f>COUNTIF($X$7:$X$40,"Sở GDĐT TPHCM")</f>
        <v>8</v>
      </c>
      <c r="AM19" s="48">
        <f>COUNTIF($X$7:$X$40,"Trường CĐ Lý Tự Trọng TPHCM")</f>
        <v>0</v>
      </c>
      <c r="AN19" s="48">
        <f>COUNTIF($AG$7:$AG$40,"x")</f>
        <v>1</v>
      </c>
      <c r="AO19" s="48">
        <f>COUNTIF($F$7:$F$40,"Nữ")</f>
        <v>0</v>
      </c>
    </row>
    <row r="1256" spans="42:42" x14ac:dyDescent="0.25">
      <c r="AP1256" s="1">
        <f>COUNTIF(AJ7:AJ14,"Thạc sỹ")</f>
        <v>0</v>
      </c>
    </row>
  </sheetData>
  <autoFilter ref="A6:BQ14"/>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6"/>
  <sheetViews>
    <sheetView topLeftCell="A4" zoomScaleNormal="100" zoomScaleSheetLayoutView="90" workbookViewId="0">
      <pane ySplit="3" topLeftCell="A7" activePane="bottomLeft" state="frozen"/>
      <selection activeCell="A4" sqref="A4"/>
      <selection pane="bottomLeft" activeCell="A7" sqref="A7:XFD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06"/>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77"/>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87"/>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91" customFormat="1" ht="63" x14ac:dyDescent="0.25">
      <c r="A7" s="60" t="s">
        <v>950</v>
      </c>
      <c r="B7" s="96" t="s">
        <v>1154</v>
      </c>
      <c r="C7" s="88" t="s">
        <v>984</v>
      </c>
      <c r="D7" s="88"/>
      <c r="E7" s="88" t="s">
        <v>984</v>
      </c>
      <c r="F7" s="88" t="s">
        <v>19</v>
      </c>
      <c r="G7" s="88" t="s">
        <v>1046</v>
      </c>
      <c r="H7" s="86" t="s">
        <v>1155</v>
      </c>
      <c r="I7" s="88" t="s">
        <v>2720</v>
      </c>
      <c r="J7" s="88" t="s">
        <v>2720</v>
      </c>
      <c r="K7" s="100" t="s">
        <v>2438</v>
      </c>
      <c r="L7" s="117" t="s">
        <v>2657</v>
      </c>
      <c r="M7" s="100" t="s">
        <v>2439</v>
      </c>
      <c r="N7" s="100" t="s">
        <v>2780</v>
      </c>
      <c r="O7" s="88" t="s">
        <v>2782</v>
      </c>
      <c r="P7" s="88" t="s">
        <v>2962</v>
      </c>
      <c r="Q7" s="100" t="s">
        <v>2440</v>
      </c>
      <c r="R7" s="98"/>
      <c r="S7" s="100" t="s">
        <v>2441</v>
      </c>
      <c r="T7" s="100"/>
      <c r="U7" s="88" t="e">
        <v>#N/A</v>
      </c>
      <c r="V7" s="98"/>
      <c r="W7" s="99" t="s">
        <v>1161</v>
      </c>
      <c r="X7" s="88" t="s">
        <v>33</v>
      </c>
      <c r="Y7" s="86" t="s">
        <v>1152</v>
      </c>
      <c r="Z7" s="55" t="s">
        <v>90</v>
      </c>
      <c r="AA7" s="86" t="s">
        <v>534</v>
      </c>
      <c r="AB7" s="62" t="s">
        <v>4943</v>
      </c>
      <c r="AC7" s="88" t="s">
        <v>2727</v>
      </c>
      <c r="AD7" s="86" t="s">
        <v>2623</v>
      </c>
      <c r="AE7" s="98"/>
      <c r="AF7" s="88"/>
      <c r="AG7" s="88"/>
      <c r="AH7" s="118" t="s">
        <v>28</v>
      </c>
      <c r="AI7" s="118" t="s">
        <v>27</v>
      </c>
      <c r="AJ7" s="62" t="s">
        <v>3301</v>
      </c>
      <c r="AK7" s="54" t="s">
        <v>4256</v>
      </c>
      <c r="AL7" s="88" t="s">
        <v>3265</v>
      </c>
      <c r="AM7" s="88" t="s">
        <v>4866</v>
      </c>
      <c r="AN7" s="86" t="s">
        <v>4867</v>
      </c>
      <c r="AO7" s="88" t="s">
        <v>3389</v>
      </c>
      <c r="AP7" s="88" t="s">
        <v>1014</v>
      </c>
      <c r="AQ7" s="86" t="s">
        <v>4868</v>
      </c>
      <c r="AR7" s="88" t="s">
        <v>3485</v>
      </c>
      <c r="AS7" s="88"/>
      <c r="AT7" s="88"/>
      <c r="AU7" s="88"/>
      <c r="AV7" s="88"/>
      <c r="AW7" s="88"/>
      <c r="AX7" s="55" t="s">
        <v>1011</v>
      </c>
      <c r="AY7" s="86" t="s">
        <v>4869</v>
      </c>
      <c r="AZ7" s="88" t="s">
        <v>2573</v>
      </c>
      <c r="BA7" s="55" t="s">
        <v>1011</v>
      </c>
      <c r="BB7" s="55"/>
      <c r="BC7" s="88" t="s">
        <v>1011</v>
      </c>
      <c r="BD7" s="55" t="s">
        <v>983</v>
      </c>
      <c r="BE7" s="86" t="s">
        <v>4870</v>
      </c>
      <c r="BF7" s="88" t="s">
        <v>2573</v>
      </c>
      <c r="BG7" s="89" t="s">
        <v>1011</v>
      </c>
      <c r="BH7" s="88"/>
      <c r="BI7" s="88"/>
      <c r="BJ7" s="88"/>
      <c r="BK7" s="88"/>
      <c r="BL7" s="88"/>
      <c r="BM7" s="88"/>
      <c r="BN7" s="88"/>
      <c r="BO7" s="88"/>
      <c r="BP7" s="88"/>
      <c r="BQ7" s="105" t="s">
        <v>4871</v>
      </c>
      <c r="BR7" s="200" t="s">
        <v>3389</v>
      </c>
    </row>
    <row r="8" spans="1:70" s="91" customFormat="1" ht="78.75" x14ac:dyDescent="0.25">
      <c r="A8" s="60" t="s">
        <v>951</v>
      </c>
      <c r="B8" s="96" t="s">
        <v>2568</v>
      </c>
      <c r="C8" s="88" t="s">
        <v>984</v>
      </c>
      <c r="D8" s="88"/>
      <c r="E8" s="88" t="s">
        <v>984</v>
      </c>
      <c r="F8" s="88" t="s">
        <v>19</v>
      </c>
      <c r="G8" s="97" t="s">
        <v>2963</v>
      </c>
      <c r="H8" s="86" t="s">
        <v>3267</v>
      </c>
      <c r="I8" s="88" t="s">
        <v>2720</v>
      </c>
      <c r="J8" s="88" t="s">
        <v>2720</v>
      </c>
      <c r="K8" s="102" t="s">
        <v>2569</v>
      </c>
      <c r="L8" s="102" t="s">
        <v>2570</v>
      </c>
      <c r="M8" s="97" t="s">
        <v>1169</v>
      </c>
      <c r="N8" s="97" t="s">
        <v>2780</v>
      </c>
      <c r="O8" s="88" t="s">
        <v>2621</v>
      </c>
      <c r="P8" s="88" t="s">
        <v>2963</v>
      </c>
      <c r="Q8" s="88" t="s">
        <v>2571</v>
      </c>
      <c r="R8" s="98"/>
      <c r="S8" s="102"/>
      <c r="T8" s="97"/>
      <c r="U8" s="88" t="e">
        <v>#N/A</v>
      </c>
      <c r="V8" s="98"/>
      <c r="W8" s="86" t="s">
        <v>2572</v>
      </c>
      <c r="X8" s="88" t="s">
        <v>33</v>
      </c>
      <c r="Y8" s="99">
        <v>43556</v>
      </c>
      <c r="Z8" s="88" t="s">
        <v>2539</v>
      </c>
      <c r="AA8" s="99" t="s">
        <v>2572</v>
      </c>
      <c r="AB8" s="3" t="s">
        <v>2582</v>
      </c>
      <c r="AC8" s="3" t="s">
        <v>3298</v>
      </c>
      <c r="AD8" s="97"/>
      <c r="AE8" s="98"/>
      <c r="AF8" s="97"/>
      <c r="AG8" s="97"/>
      <c r="AH8" s="55" t="s">
        <v>27</v>
      </c>
      <c r="AI8" s="55" t="s">
        <v>28</v>
      </c>
      <c r="AJ8" s="62" t="s">
        <v>3301</v>
      </c>
      <c r="AK8" s="54" t="s">
        <v>3289</v>
      </c>
      <c r="AL8" s="86" t="s">
        <v>4872</v>
      </c>
      <c r="AM8" s="97" t="s">
        <v>2573</v>
      </c>
      <c r="AN8" s="86" t="s">
        <v>4873</v>
      </c>
      <c r="AO8" s="88" t="s">
        <v>3389</v>
      </c>
      <c r="AP8" s="88" t="s">
        <v>1014</v>
      </c>
      <c r="AQ8" s="103">
        <v>43311</v>
      </c>
      <c r="AR8" s="88" t="s">
        <v>3558</v>
      </c>
      <c r="AS8" s="97"/>
      <c r="AT8" s="97"/>
      <c r="AU8" s="97"/>
      <c r="AV8" s="97"/>
      <c r="AW8" s="97"/>
      <c r="AX8" s="55" t="s">
        <v>1011</v>
      </c>
      <c r="AY8" s="86" t="s">
        <v>4874</v>
      </c>
      <c r="AZ8" s="93" t="s">
        <v>2573</v>
      </c>
      <c r="BA8" s="55" t="s">
        <v>1011</v>
      </c>
      <c r="BB8" s="55"/>
      <c r="BC8" s="88" t="s">
        <v>1011</v>
      </c>
      <c r="BD8" s="55" t="s">
        <v>983</v>
      </c>
      <c r="BE8" s="86" t="s">
        <v>4875</v>
      </c>
      <c r="BF8" s="88" t="s">
        <v>3512</v>
      </c>
      <c r="BG8" s="89" t="s">
        <v>1011</v>
      </c>
      <c r="BH8" s="97"/>
      <c r="BI8" s="97"/>
      <c r="BJ8" s="97"/>
      <c r="BK8" s="97"/>
      <c r="BL8" s="97"/>
      <c r="BM8" s="97"/>
      <c r="BN8" s="97"/>
      <c r="BO8" s="97"/>
      <c r="BP8" s="97"/>
      <c r="BQ8" s="96"/>
      <c r="BR8" s="200" t="s">
        <v>3389</v>
      </c>
    </row>
    <row r="10" spans="1:70" s="158" customFormat="1" ht="31.15" customHeight="1" x14ac:dyDescent="0.2">
      <c r="A10" s="210" t="s">
        <v>4904</v>
      </c>
      <c r="B10" s="212" t="s">
        <v>987</v>
      </c>
      <c r="C10" s="212" t="s">
        <v>4905</v>
      </c>
      <c r="D10" s="210" t="s">
        <v>4906</v>
      </c>
      <c r="E10" s="210"/>
      <c r="F10" s="210"/>
      <c r="G10" s="210"/>
      <c r="H10" s="210"/>
      <c r="I10" s="210" t="s">
        <v>4907</v>
      </c>
      <c r="J10" s="210" t="s">
        <v>3431</v>
      </c>
      <c r="K10" s="210"/>
      <c r="L10" s="210"/>
      <c r="M10" s="210"/>
      <c r="N10" s="210"/>
      <c r="O10" s="210"/>
      <c r="P10" s="210" t="s">
        <v>4908</v>
      </c>
      <c r="Q10" s="210"/>
      <c r="R10" s="210"/>
      <c r="S10" s="210"/>
      <c r="T10" s="210"/>
      <c r="U10" s="210"/>
      <c r="V10" s="210"/>
      <c r="W10" s="210"/>
      <c r="X10" s="210"/>
      <c r="Y10" s="210" t="s">
        <v>4909</v>
      </c>
      <c r="Z10" s="210"/>
      <c r="AA10" s="210"/>
      <c r="AB10" s="210"/>
      <c r="AC10" s="210"/>
      <c r="AD10" s="210"/>
      <c r="AE10" s="210"/>
      <c r="AF10" s="210"/>
      <c r="AG10" s="210"/>
      <c r="AH10" s="210"/>
      <c r="AI10" s="210" t="s">
        <v>4910</v>
      </c>
      <c r="AJ10" s="210"/>
      <c r="AK10" s="210"/>
      <c r="AL10" s="210" t="s">
        <v>4911</v>
      </c>
      <c r="AM10" s="210"/>
      <c r="AN10" s="210" t="s">
        <v>4912</v>
      </c>
      <c r="AO10" s="210" t="s">
        <v>52</v>
      </c>
    </row>
    <row r="11" spans="1:70" s="158" customFormat="1" ht="75.599999999999994" customHeight="1" x14ac:dyDescent="0.2">
      <c r="A11" s="210"/>
      <c r="B11" s="213"/>
      <c r="C11" s="213"/>
      <c r="D11" s="175" t="s">
        <v>4913</v>
      </c>
      <c r="E11" s="175" t="s">
        <v>4914</v>
      </c>
      <c r="F11" s="175" t="s">
        <v>4915</v>
      </c>
      <c r="G11" s="175" t="s">
        <v>3295</v>
      </c>
      <c r="H11" s="175" t="s">
        <v>3298</v>
      </c>
      <c r="I11" s="210"/>
      <c r="J11" s="175" t="s">
        <v>29</v>
      </c>
      <c r="K11" s="175" t="s">
        <v>35</v>
      </c>
      <c r="L11" s="175" t="s">
        <v>68</v>
      </c>
      <c r="M11" s="175" t="s">
        <v>138</v>
      </c>
      <c r="N11" s="175" t="s">
        <v>45</v>
      </c>
      <c r="O11" s="175" t="s">
        <v>4916</v>
      </c>
      <c r="P11" s="175" t="s">
        <v>1133</v>
      </c>
      <c r="Q11" s="175" t="s">
        <v>1011</v>
      </c>
      <c r="R11" s="175" t="s">
        <v>3299</v>
      </c>
      <c r="S11" s="175" t="s">
        <v>3300</v>
      </c>
      <c r="T11" s="175" t="s">
        <v>3272</v>
      </c>
      <c r="U11" s="175" t="s">
        <v>3301</v>
      </c>
      <c r="V11" s="175" t="s">
        <v>1004</v>
      </c>
      <c r="W11" s="175" t="s">
        <v>2521</v>
      </c>
      <c r="X11" s="175" t="s">
        <v>4917</v>
      </c>
      <c r="Y11" s="175" t="s">
        <v>1133</v>
      </c>
      <c r="Z11" s="175" t="s">
        <v>1011</v>
      </c>
      <c r="AA11" s="175" t="s">
        <v>2471</v>
      </c>
      <c r="AB11" s="175" t="s">
        <v>3299</v>
      </c>
      <c r="AC11" s="175" t="s">
        <v>3300</v>
      </c>
      <c r="AD11" s="175" t="s">
        <v>3272</v>
      </c>
      <c r="AE11" s="175" t="s">
        <v>3301</v>
      </c>
      <c r="AF11" s="175" t="s">
        <v>32</v>
      </c>
      <c r="AG11" s="175" t="s">
        <v>48</v>
      </c>
      <c r="AH11" s="175" t="s">
        <v>3302</v>
      </c>
      <c r="AI11" s="175" t="s">
        <v>4918</v>
      </c>
      <c r="AJ11" s="175" t="s">
        <v>3299</v>
      </c>
      <c r="AK11" s="175" t="s">
        <v>4919</v>
      </c>
      <c r="AL11" s="175" t="s">
        <v>4920</v>
      </c>
      <c r="AM11" s="175" t="s">
        <v>4921</v>
      </c>
      <c r="AN11" s="210"/>
      <c r="AO11" s="210"/>
    </row>
    <row r="12" spans="1:70" s="141" customFormat="1" ht="52.9" customHeight="1" x14ac:dyDescent="0.2">
      <c r="A12" s="46"/>
      <c r="B12" s="142"/>
      <c r="C12" s="175">
        <f t="shared" ref="C12" si="0">SUM(D12:H12)</f>
        <v>2</v>
      </c>
      <c r="D12" s="48">
        <f>SUM((COUNTIF($AB$7:$AB$40,"HT")+(COUNTIF($AB$7:$AB$40,"TK")+(COUNTIF($AB$7:$AB$40,"TP"))+(COUNTIF($AB$7:$AB$40,"TTT")))))</f>
        <v>1</v>
      </c>
      <c r="E12" s="48">
        <f>SUM((COUNTIF($AB$7:$AB$40,"PHT")+(COUNTIF($AB$7:$AB$40,"PK")+(COUNTIF($AB$7:$AB$40,"PTP"))+(COUNTIF($AB$7:$AB$40,"PTT")))))</f>
        <v>0</v>
      </c>
      <c r="F12" s="48">
        <f>SUM((COUNTIF($AB$7:$AB$40,"TBM")+(COUNTIF($AB$7:$AB$40,"TT"))))</f>
        <v>0</v>
      </c>
      <c r="G12" s="48">
        <f>COUNTIF($AB$7:$AB$40,"NV")</f>
        <v>0</v>
      </c>
      <c r="H12" s="48">
        <f>COUNTIF($AB$7:$AB$40,"GV")</f>
        <v>1</v>
      </c>
      <c r="I12" s="48">
        <f>COUNTIF($D$7:$D$40,"x")</f>
        <v>0</v>
      </c>
      <c r="J12" s="48">
        <f>COUNTIF($AJ$7:$AJ$40,"TS")</f>
        <v>0</v>
      </c>
      <c r="K12" s="48">
        <f>COUNTIF($AJ$7:$AJ$40,"THS")</f>
        <v>2</v>
      </c>
      <c r="L12" s="48">
        <f>COUNTIF($AJ$7:$AJ$40,"DH")</f>
        <v>0</v>
      </c>
      <c r="M12" s="48">
        <f>COUNTIF($AJ$7:$AJ$40,"CD")</f>
        <v>0</v>
      </c>
      <c r="N12" s="48">
        <f>COUNTIF($AJ$7:$AJ$8,"TC")</f>
        <v>0</v>
      </c>
      <c r="O12" s="48">
        <f>COUNTIF($AJ$7:$AJ$8,"")</f>
        <v>0</v>
      </c>
      <c r="P12" s="48">
        <f>COUNTIF($BA$7:$BA$40,"A")</f>
        <v>0</v>
      </c>
      <c r="Q12" s="48">
        <f>COUNTIF($BA$7:$BA$40,"B")</f>
        <v>2</v>
      </c>
      <c r="R12" s="48">
        <f>COUNTIF($BA$7:$BA$40,"TC")</f>
        <v>0</v>
      </c>
      <c r="S12" s="48">
        <f>COUNTIF($BA$7:$BA$40,"CD")</f>
        <v>0</v>
      </c>
      <c r="T12" s="48">
        <f>COUNTIF($BA$7:$BA$40,"DH")</f>
        <v>0</v>
      </c>
      <c r="U12" s="48">
        <f>COUNTIF($BA$7:$BA$40,"THS")</f>
        <v>0</v>
      </c>
      <c r="V12" s="48">
        <f>COUNTIF($BB$7:$BB$40,"IC3")</f>
        <v>0</v>
      </c>
      <c r="W12" s="48">
        <f>COUNTIF($BA$7:$BA$40,"UD CNTT CB")</f>
        <v>0</v>
      </c>
      <c r="X12" s="48">
        <f>COUNTIF($BA$7:$BA$40,"UD CNTT NC")</f>
        <v>0</v>
      </c>
      <c r="Y12" s="189">
        <f>SUM((COUNTIF($BG$7:$BG$40,"A"))+(COUNTIF($BG$7:$BG$40,"A1")))</f>
        <v>0</v>
      </c>
      <c r="Z12" s="189">
        <f>SUM((COUNTIF($BG$7:$BG$40,"B"))+(COUNTIF($BG$7:$BG$40,"A2")))</f>
        <v>2</v>
      </c>
      <c r="AA12" s="48">
        <f>COUNTIF($BG$7:$BG$40,"C")</f>
        <v>0</v>
      </c>
      <c r="AB12" s="48">
        <f>COUNTIF($BG$7:$BG$40,"TC")</f>
        <v>0</v>
      </c>
      <c r="AC12" s="48">
        <f>COUNTIF($BG$7:$BG$40,"CD")</f>
        <v>0</v>
      </c>
      <c r="AD12" s="48">
        <f>COUNTIF($BG$7:$BG$40,"DH")</f>
        <v>0</v>
      </c>
      <c r="AE12" s="48">
        <f>COUNTIF($BG$7:$BG$40,"THS")</f>
        <v>0</v>
      </c>
      <c r="AF12" s="48">
        <f>COUNTIF($BG$7:$BG$40,"B1")</f>
        <v>0</v>
      </c>
      <c r="AG12" s="48">
        <f>COUNTIF($BG$7:$BG$40,"B2")</f>
        <v>0</v>
      </c>
      <c r="AH12" s="48">
        <f>COUNTIF($BG$7:$BG$40,"C1")</f>
        <v>0</v>
      </c>
      <c r="AI12" s="48">
        <f>COUNTIF($BH$7:$BH$40,"Sơ cấp")</f>
        <v>0</v>
      </c>
      <c r="AJ12" s="48">
        <f>COUNTIF($BH$7:$BH$40,"Trung cấp")</f>
        <v>0</v>
      </c>
      <c r="AK12" s="48">
        <f>COUNTIF($BH$7:$BH$40,"Cao cấp")</f>
        <v>0</v>
      </c>
      <c r="AL12" s="48">
        <f>COUNTIF($X$7:$X$40,"Sở GDĐT TPHCM")</f>
        <v>2</v>
      </c>
      <c r="AM12" s="48">
        <f>COUNTIF($X$7:$X$40,"Trường CĐ Lý Tự Trọng TPHCM")</f>
        <v>0</v>
      </c>
      <c r="AN12" s="48">
        <f>COUNTIF($AG$7:$AG$40,"x")</f>
        <v>0</v>
      </c>
      <c r="AO12" s="48">
        <f>COUNTIF($F$7:$F$40,"Nữ")</f>
        <v>0</v>
      </c>
    </row>
    <row r="1246" spans="42:42" x14ac:dyDescent="0.25">
      <c r="AP1246" s="1">
        <f>COUNTIF(AJ7:AJ8,"Thạc sỹ")</f>
        <v>0</v>
      </c>
    </row>
  </sheetData>
  <autoFilter ref="A6:BQ8"/>
  <mergeCells count="59">
    <mergeCell ref="AO10:AO11"/>
    <mergeCell ref="A10:A11"/>
    <mergeCell ref="B10:B11"/>
    <mergeCell ref="C10:C11"/>
    <mergeCell ref="D10:H10"/>
    <mergeCell ref="I10:I11"/>
    <mergeCell ref="J10:O10"/>
    <mergeCell ref="P10:X10"/>
    <mergeCell ref="Y10:AH10"/>
    <mergeCell ref="AI10:AK10"/>
    <mergeCell ref="AL10:AM10"/>
    <mergeCell ref="AN10:AN11"/>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R1287"/>
  <sheetViews>
    <sheetView topLeftCell="A4" zoomScaleNormal="100" zoomScaleSheetLayoutView="90" workbookViewId="0">
      <pane ySplit="3" topLeftCell="A7" activePane="bottomLeft" state="frozen"/>
      <selection activeCell="A4" sqref="A4"/>
      <selection pane="bottomLeft" activeCell="C9" sqref="C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107"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25"/>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88"/>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26"/>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08"/>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203" customFormat="1" ht="54" customHeight="1" x14ac:dyDescent="0.25">
      <c r="A7" s="60" t="s">
        <v>950</v>
      </c>
      <c r="B7" s="2" t="s">
        <v>217</v>
      </c>
      <c r="C7" s="6"/>
      <c r="D7" s="6"/>
      <c r="E7" s="6"/>
      <c r="F7" s="3" t="s">
        <v>19</v>
      </c>
      <c r="G7" s="3" t="s">
        <v>1074</v>
      </c>
      <c r="H7" s="3" t="s">
        <v>218</v>
      </c>
      <c r="I7" s="3" t="s">
        <v>993</v>
      </c>
      <c r="J7" s="3" t="s">
        <v>993</v>
      </c>
      <c r="K7" s="9" t="s">
        <v>2696</v>
      </c>
      <c r="L7" s="12" t="s">
        <v>2697</v>
      </c>
      <c r="M7" s="4" t="s">
        <v>1318</v>
      </c>
      <c r="N7" s="4" t="s">
        <v>2780</v>
      </c>
      <c r="O7" s="10" t="s">
        <v>2621</v>
      </c>
      <c r="P7" s="10" t="s">
        <v>2817</v>
      </c>
      <c r="Q7" s="4" t="s">
        <v>1412</v>
      </c>
      <c r="R7" s="6"/>
      <c r="S7" s="4" t="s">
        <v>1548</v>
      </c>
      <c r="T7" s="19" t="s">
        <v>1549</v>
      </c>
      <c r="U7" s="10" t="s">
        <v>3025</v>
      </c>
      <c r="V7" s="6"/>
      <c r="W7" s="7" t="s">
        <v>220</v>
      </c>
      <c r="X7" s="3" t="s">
        <v>33</v>
      </c>
      <c r="Y7" s="7" t="s">
        <v>64</v>
      </c>
      <c r="Z7" s="3" t="s">
        <v>24</v>
      </c>
      <c r="AA7" s="7" t="s">
        <v>64</v>
      </c>
      <c r="AB7" s="3" t="s">
        <v>4944</v>
      </c>
      <c r="AC7" s="3" t="s">
        <v>2449</v>
      </c>
      <c r="AD7" s="11" t="s">
        <v>2526</v>
      </c>
      <c r="AE7" s="6"/>
      <c r="AF7" s="3" t="s">
        <v>21</v>
      </c>
      <c r="AG7" s="3"/>
      <c r="AH7" s="3" t="s">
        <v>27</v>
      </c>
      <c r="AI7" s="3" t="s">
        <v>28</v>
      </c>
      <c r="AJ7" s="62" t="s">
        <v>4946</v>
      </c>
      <c r="AK7" s="3"/>
      <c r="AL7" s="3" t="s">
        <v>222</v>
      </c>
      <c r="AM7" s="3"/>
      <c r="AN7" s="10"/>
      <c r="AO7" s="10"/>
      <c r="AP7" s="10" t="s">
        <v>2560</v>
      </c>
      <c r="AQ7" s="10"/>
      <c r="AR7" s="10"/>
      <c r="AS7" s="3"/>
      <c r="AT7" s="3"/>
      <c r="AU7" s="3"/>
      <c r="AV7" s="3"/>
      <c r="AW7" s="3"/>
      <c r="AX7" s="3" t="s">
        <v>2455</v>
      </c>
      <c r="AY7" s="10"/>
      <c r="AZ7" s="10"/>
      <c r="BA7" s="3" t="s">
        <v>2521</v>
      </c>
      <c r="BB7" s="3"/>
      <c r="BC7" s="10"/>
      <c r="BD7" s="3" t="s">
        <v>983</v>
      </c>
      <c r="BE7" s="10"/>
      <c r="BF7" s="10"/>
      <c r="BG7" s="3" t="s">
        <v>983</v>
      </c>
      <c r="BH7" s="3" t="s">
        <v>45</v>
      </c>
      <c r="BI7" s="3"/>
      <c r="BJ7" s="3"/>
      <c r="BK7" s="3" t="s">
        <v>21</v>
      </c>
      <c r="BL7" s="3"/>
      <c r="BM7" s="3"/>
      <c r="BN7" s="3" t="s">
        <v>46</v>
      </c>
      <c r="BO7" s="3"/>
      <c r="BP7" s="3"/>
      <c r="BQ7" s="14"/>
      <c r="BR7" s="201" t="s">
        <v>3389</v>
      </c>
    </row>
    <row r="8" spans="1:70" s="203" customFormat="1" ht="78.75" x14ac:dyDescent="0.25">
      <c r="A8" s="60" t="s">
        <v>951</v>
      </c>
      <c r="B8" s="2" t="s">
        <v>510</v>
      </c>
      <c r="C8" s="6"/>
      <c r="D8" s="6"/>
      <c r="E8" s="6"/>
      <c r="F8" s="3" t="s">
        <v>52</v>
      </c>
      <c r="G8" s="3" t="s">
        <v>1096</v>
      </c>
      <c r="H8" s="3" t="s">
        <v>511</v>
      </c>
      <c r="I8" s="3" t="s">
        <v>993</v>
      </c>
      <c r="J8" s="3" t="s">
        <v>993</v>
      </c>
      <c r="K8" s="4" t="s">
        <v>2276</v>
      </c>
      <c r="L8" s="12" t="s">
        <v>920</v>
      </c>
      <c r="M8" s="4" t="s">
        <v>1184</v>
      </c>
      <c r="N8" s="4" t="s">
        <v>2780</v>
      </c>
      <c r="O8" s="10" t="s">
        <v>2621</v>
      </c>
      <c r="P8" s="10" t="s">
        <v>2827</v>
      </c>
      <c r="Q8" s="4" t="s">
        <v>2277</v>
      </c>
      <c r="R8" s="6"/>
      <c r="S8" s="4" t="s">
        <v>2278</v>
      </c>
      <c r="T8" s="4" t="s">
        <v>2279</v>
      </c>
      <c r="U8" s="10" t="s">
        <v>3036</v>
      </c>
      <c r="V8" s="6"/>
      <c r="W8" s="7" t="s">
        <v>136</v>
      </c>
      <c r="X8" s="3" t="s">
        <v>33</v>
      </c>
      <c r="Y8" s="7" t="s">
        <v>512</v>
      </c>
      <c r="Z8" s="3" t="s">
        <v>90</v>
      </c>
      <c r="AA8" s="7" t="s">
        <v>512</v>
      </c>
      <c r="AB8" s="55" t="s">
        <v>3296</v>
      </c>
      <c r="AC8" s="55" t="s">
        <v>3295</v>
      </c>
      <c r="AD8" s="3" t="s">
        <v>21</v>
      </c>
      <c r="AE8" s="6"/>
      <c r="AF8" s="3" t="s">
        <v>21</v>
      </c>
      <c r="AG8" s="3" t="s">
        <v>984</v>
      </c>
      <c r="AH8" s="3" t="s">
        <v>27</v>
      </c>
      <c r="AI8" s="3" t="s">
        <v>28</v>
      </c>
      <c r="AJ8" s="62" t="s">
        <v>4946</v>
      </c>
      <c r="AK8" s="3"/>
      <c r="AL8" s="3" t="s">
        <v>289</v>
      </c>
      <c r="AM8" s="3"/>
      <c r="AN8" s="10"/>
      <c r="AO8" s="10"/>
      <c r="AP8" s="13" t="s">
        <v>2590</v>
      </c>
      <c r="AQ8" s="13"/>
      <c r="AR8" s="13"/>
      <c r="AS8" s="10"/>
      <c r="AT8" s="10"/>
      <c r="AU8" s="10"/>
      <c r="AV8" s="10"/>
      <c r="AW8" s="10"/>
      <c r="AX8" s="3" t="s">
        <v>68</v>
      </c>
      <c r="AY8" s="10"/>
      <c r="AZ8" s="10"/>
      <c r="BA8" s="3" t="s">
        <v>4946</v>
      </c>
      <c r="BB8" s="3"/>
      <c r="BC8" s="3" t="s">
        <v>32</v>
      </c>
      <c r="BD8" s="3" t="s">
        <v>32</v>
      </c>
      <c r="BE8" s="10"/>
      <c r="BF8" s="10"/>
      <c r="BG8" s="3" t="s">
        <v>32</v>
      </c>
      <c r="BH8" s="3" t="s">
        <v>101</v>
      </c>
      <c r="BI8" s="3"/>
      <c r="BJ8" s="3"/>
      <c r="BK8" s="3" t="s">
        <v>21</v>
      </c>
      <c r="BL8" s="3"/>
      <c r="BM8" s="3"/>
      <c r="BN8" s="3" t="s">
        <v>21</v>
      </c>
      <c r="BO8" s="3"/>
      <c r="BP8" s="3"/>
      <c r="BQ8" s="27"/>
      <c r="BR8" s="201"/>
    </row>
    <row r="9" spans="1:70" s="91" customFormat="1" ht="97.9" customHeight="1" x14ac:dyDescent="0.25">
      <c r="A9" s="60" t="s">
        <v>952</v>
      </c>
      <c r="B9" s="87" t="s">
        <v>403</v>
      </c>
      <c r="C9" s="88"/>
      <c r="D9" s="88" t="s">
        <v>984</v>
      </c>
      <c r="E9" s="88" t="s">
        <v>984</v>
      </c>
      <c r="F9" s="55" t="s">
        <v>19</v>
      </c>
      <c r="G9" s="55" t="s">
        <v>1084</v>
      </c>
      <c r="H9" s="55" t="s">
        <v>404</v>
      </c>
      <c r="I9" s="55" t="s">
        <v>2722</v>
      </c>
      <c r="J9" s="55" t="s">
        <v>993</v>
      </c>
      <c r="K9" s="100" t="s">
        <v>1707</v>
      </c>
      <c r="L9" s="117" t="s">
        <v>1708</v>
      </c>
      <c r="M9" s="100" t="s">
        <v>1184</v>
      </c>
      <c r="N9" s="100" t="s">
        <v>2780</v>
      </c>
      <c r="O9" s="88" t="s">
        <v>2621</v>
      </c>
      <c r="P9" s="88" t="s">
        <v>2819</v>
      </c>
      <c r="Q9" s="100" t="s">
        <v>1709</v>
      </c>
      <c r="R9" s="98"/>
      <c r="S9" s="100" t="s">
        <v>1710</v>
      </c>
      <c r="T9" s="100" t="s">
        <v>1711</v>
      </c>
      <c r="U9" s="88" t="s">
        <v>3027</v>
      </c>
      <c r="V9" s="98"/>
      <c r="W9" s="43" t="s">
        <v>189</v>
      </c>
      <c r="X9" s="55" t="s">
        <v>33</v>
      </c>
      <c r="Y9" s="43" t="s">
        <v>219</v>
      </c>
      <c r="Z9" s="55" t="s">
        <v>24</v>
      </c>
      <c r="AA9" s="43" t="s">
        <v>219</v>
      </c>
      <c r="AB9" s="55" t="s">
        <v>4941</v>
      </c>
      <c r="AC9" s="55" t="s">
        <v>137</v>
      </c>
      <c r="AD9" s="54" t="s">
        <v>2526</v>
      </c>
      <c r="AE9" s="98"/>
      <c r="AF9" s="43" t="s">
        <v>405</v>
      </c>
      <c r="AG9" s="43" t="s">
        <v>984</v>
      </c>
      <c r="AH9" s="55" t="s">
        <v>27</v>
      </c>
      <c r="AI9" s="55" t="s">
        <v>28</v>
      </c>
      <c r="AJ9" s="62" t="s">
        <v>4946</v>
      </c>
      <c r="AK9" s="55" t="s">
        <v>68</v>
      </c>
      <c r="AL9" s="55" t="s">
        <v>397</v>
      </c>
      <c r="AM9" s="97" t="s">
        <v>2579</v>
      </c>
      <c r="AN9" s="86" t="s">
        <v>3521</v>
      </c>
      <c r="AO9" s="88" t="s">
        <v>3389</v>
      </c>
      <c r="AP9" s="86" t="s">
        <v>4831</v>
      </c>
      <c r="AQ9" s="86" t="s">
        <v>4835</v>
      </c>
      <c r="AR9" s="86" t="s">
        <v>4317</v>
      </c>
      <c r="AS9" s="54"/>
      <c r="AT9" s="54"/>
      <c r="AU9" s="54"/>
      <c r="AV9" s="54"/>
      <c r="AW9" s="86"/>
      <c r="AX9" s="113" t="s">
        <v>4838</v>
      </c>
      <c r="AY9" s="115" t="s">
        <v>4837</v>
      </c>
      <c r="AZ9" s="115" t="s">
        <v>4836</v>
      </c>
      <c r="BA9" s="55" t="s">
        <v>1133</v>
      </c>
      <c r="BB9" s="55"/>
      <c r="BC9" s="55" t="s">
        <v>1011</v>
      </c>
      <c r="BD9" s="55" t="s">
        <v>983</v>
      </c>
      <c r="BE9" s="55" t="s">
        <v>3366</v>
      </c>
      <c r="BF9" s="88" t="s">
        <v>4839</v>
      </c>
      <c r="BG9" s="55" t="s">
        <v>1011</v>
      </c>
      <c r="BH9" s="55" t="s">
        <v>45</v>
      </c>
      <c r="BI9" s="54" t="s">
        <v>3848</v>
      </c>
      <c r="BJ9" s="55" t="s">
        <v>3620</v>
      </c>
      <c r="BK9" s="55" t="s">
        <v>21</v>
      </c>
      <c r="BL9" s="55"/>
      <c r="BM9" s="55"/>
      <c r="BN9" s="55" t="s">
        <v>4060</v>
      </c>
      <c r="BO9" s="54" t="s">
        <v>3516</v>
      </c>
      <c r="BP9" s="55" t="s">
        <v>4840</v>
      </c>
      <c r="BQ9" s="90" t="s">
        <v>4841</v>
      </c>
      <c r="BR9" s="200" t="s">
        <v>3389</v>
      </c>
    </row>
    <row r="10" spans="1:70" s="91" customFormat="1" ht="83.45" customHeight="1" x14ac:dyDescent="0.25">
      <c r="A10" s="60" t="s">
        <v>953</v>
      </c>
      <c r="B10" s="87" t="s">
        <v>246</v>
      </c>
      <c r="C10" s="88"/>
      <c r="D10" s="88" t="s">
        <v>984</v>
      </c>
      <c r="E10" s="88" t="s">
        <v>984</v>
      </c>
      <c r="F10" s="55" t="s">
        <v>19</v>
      </c>
      <c r="G10" s="55" t="s">
        <v>1027</v>
      </c>
      <c r="H10" s="55" t="s">
        <v>247</v>
      </c>
      <c r="I10" s="55" t="s">
        <v>2724</v>
      </c>
      <c r="J10" s="55" t="s">
        <v>993</v>
      </c>
      <c r="K10" s="100" t="s">
        <v>2124</v>
      </c>
      <c r="L10" s="101" t="s">
        <v>2125</v>
      </c>
      <c r="M10" s="100" t="s">
        <v>1184</v>
      </c>
      <c r="N10" s="100" t="s">
        <v>2780</v>
      </c>
      <c r="O10" s="88" t="s">
        <v>2783</v>
      </c>
      <c r="P10" s="88" t="s">
        <v>2825</v>
      </c>
      <c r="Q10" s="100" t="s">
        <v>2126</v>
      </c>
      <c r="R10" s="98"/>
      <c r="S10" s="100" t="s">
        <v>2127</v>
      </c>
      <c r="T10" s="100" t="s">
        <v>21</v>
      </c>
      <c r="U10" s="88" t="s">
        <v>3034</v>
      </c>
      <c r="V10" s="98"/>
      <c r="W10" s="43" t="s">
        <v>88</v>
      </c>
      <c r="X10" s="55" t="s">
        <v>33</v>
      </c>
      <c r="Y10" s="43" t="s">
        <v>248</v>
      </c>
      <c r="Z10" s="55" t="s">
        <v>24</v>
      </c>
      <c r="AA10" s="43" t="s">
        <v>248</v>
      </c>
      <c r="AB10" s="55" t="s">
        <v>4942</v>
      </c>
      <c r="AC10" s="55" t="s">
        <v>227</v>
      </c>
      <c r="AD10" s="43" t="s">
        <v>249</v>
      </c>
      <c r="AE10" s="98"/>
      <c r="AF10" s="55" t="s">
        <v>1047</v>
      </c>
      <c r="AG10" s="43" t="s">
        <v>984</v>
      </c>
      <c r="AH10" s="55" t="s">
        <v>27</v>
      </c>
      <c r="AI10" s="55" t="s">
        <v>28</v>
      </c>
      <c r="AJ10" s="62" t="s">
        <v>4946</v>
      </c>
      <c r="AK10" s="55" t="s">
        <v>68</v>
      </c>
      <c r="AL10" s="55" t="s">
        <v>250</v>
      </c>
      <c r="AM10" s="54" t="s">
        <v>3816</v>
      </c>
      <c r="AN10" s="86" t="s">
        <v>4830</v>
      </c>
      <c r="AO10" s="88" t="s">
        <v>3389</v>
      </c>
      <c r="AP10" s="86" t="s">
        <v>4831</v>
      </c>
      <c r="AQ10" s="86" t="s">
        <v>4832</v>
      </c>
      <c r="AR10" s="86" t="s">
        <v>4317</v>
      </c>
      <c r="AS10" s="54" t="s">
        <v>3596</v>
      </c>
      <c r="AT10" s="54" t="s">
        <v>2687</v>
      </c>
      <c r="AU10" s="54" t="s">
        <v>3294</v>
      </c>
      <c r="AV10" s="54" t="s">
        <v>3389</v>
      </c>
      <c r="AW10" s="86"/>
      <c r="AX10" s="55" t="s">
        <v>2455</v>
      </c>
      <c r="AY10" s="93">
        <v>43615</v>
      </c>
      <c r="AZ10" s="93" t="s">
        <v>3294</v>
      </c>
      <c r="BA10" s="55" t="s">
        <v>2521</v>
      </c>
      <c r="BB10" s="55"/>
      <c r="BC10" s="88" t="s">
        <v>1011</v>
      </c>
      <c r="BD10" s="88" t="s">
        <v>983</v>
      </c>
      <c r="BE10" s="99" t="s">
        <v>3354</v>
      </c>
      <c r="BF10" s="88" t="s">
        <v>4833</v>
      </c>
      <c r="BG10" s="89" t="s">
        <v>1011</v>
      </c>
      <c r="BH10" s="55" t="s">
        <v>45</v>
      </c>
      <c r="BI10" s="54" t="s">
        <v>3619</v>
      </c>
      <c r="BJ10" s="55" t="s">
        <v>3620</v>
      </c>
      <c r="BK10" s="55" t="s">
        <v>21</v>
      </c>
      <c r="BL10" s="55"/>
      <c r="BM10" s="55"/>
      <c r="BN10" s="55" t="s">
        <v>21</v>
      </c>
      <c r="BO10" s="55"/>
      <c r="BP10" s="55"/>
      <c r="BQ10" s="90" t="s">
        <v>4834</v>
      </c>
      <c r="BR10" s="200" t="s">
        <v>3389</v>
      </c>
    </row>
    <row r="11" spans="1:70" s="91" customFormat="1" ht="78.75" x14ac:dyDescent="0.25">
      <c r="A11" s="60" t="s">
        <v>954</v>
      </c>
      <c r="B11" s="87" t="s">
        <v>558</v>
      </c>
      <c r="C11" s="98"/>
      <c r="D11" s="88" t="s">
        <v>984</v>
      </c>
      <c r="E11" s="88" t="s">
        <v>984</v>
      </c>
      <c r="F11" s="55" t="s">
        <v>52</v>
      </c>
      <c r="G11" s="55" t="s">
        <v>1049</v>
      </c>
      <c r="H11" s="55" t="s">
        <v>559</v>
      </c>
      <c r="I11" s="88" t="s">
        <v>991</v>
      </c>
      <c r="J11" s="55" t="s">
        <v>993</v>
      </c>
      <c r="K11" s="100" t="s">
        <v>2097</v>
      </c>
      <c r="L11" s="117" t="s">
        <v>2098</v>
      </c>
      <c r="M11" s="100" t="s">
        <v>2099</v>
      </c>
      <c r="N11" s="100" t="s">
        <v>2780</v>
      </c>
      <c r="O11" s="88" t="s">
        <v>2782</v>
      </c>
      <c r="P11" s="88" t="s">
        <v>2823</v>
      </c>
      <c r="Q11" s="100" t="s">
        <v>2100</v>
      </c>
      <c r="R11" s="98"/>
      <c r="S11" s="100" t="s">
        <v>2101</v>
      </c>
      <c r="T11" s="100" t="s">
        <v>2102</v>
      </c>
      <c r="U11" s="88" t="s">
        <v>3032</v>
      </c>
      <c r="V11" s="98"/>
      <c r="W11" s="43" t="s">
        <v>128</v>
      </c>
      <c r="X11" s="55" t="s">
        <v>33</v>
      </c>
      <c r="Y11" s="43" t="s">
        <v>128</v>
      </c>
      <c r="Z11" s="55" t="s">
        <v>90</v>
      </c>
      <c r="AA11" s="43" t="s">
        <v>128</v>
      </c>
      <c r="AB11" s="55" t="s">
        <v>3296</v>
      </c>
      <c r="AC11" s="55" t="s">
        <v>3295</v>
      </c>
      <c r="AD11" s="55" t="s">
        <v>21</v>
      </c>
      <c r="AE11" s="98"/>
      <c r="AF11" s="55" t="s">
        <v>21</v>
      </c>
      <c r="AG11" s="55"/>
      <c r="AH11" s="55" t="s">
        <v>27</v>
      </c>
      <c r="AI11" s="55" t="s">
        <v>28</v>
      </c>
      <c r="AJ11" s="62" t="s">
        <v>4946</v>
      </c>
      <c r="AK11" s="54" t="s">
        <v>2768</v>
      </c>
      <c r="AL11" s="54" t="s">
        <v>3316</v>
      </c>
      <c r="AM11" s="54" t="s">
        <v>4826</v>
      </c>
      <c r="AN11" s="86" t="s">
        <v>4827</v>
      </c>
      <c r="AO11" s="86" t="s">
        <v>3994</v>
      </c>
      <c r="AP11" s="95" t="s">
        <v>1014</v>
      </c>
      <c r="AQ11" s="88"/>
      <c r="AR11" s="88"/>
      <c r="AS11" s="88"/>
      <c r="AT11" s="88"/>
      <c r="AU11" s="88"/>
      <c r="AV11" s="88"/>
      <c r="AW11" s="88"/>
      <c r="AX11" s="55" t="s">
        <v>1133</v>
      </c>
      <c r="AY11" s="93">
        <v>38471</v>
      </c>
      <c r="AZ11" s="93" t="s">
        <v>4631</v>
      </c>
      <c r="BA11" s="55" t="s">
        <v>1133</v>
      </c>
      <c r="BB11" s="55"/>
      <c r="BC11" s="86" t="s">
        <v>3479</v>
      </c>
      <c r="BD11" s="88" t="s">
        <v>3302</v>
      </c>
      <c r="BE11" s="86" t="s">
        <v>4828</v>
      </c>
      <c r="BF11" s="86" t="s">
        <v>4829</v>
      </c>
      <c r="BG11" s="66" t="s">
        <v>4946</v>
      </c>
      <c r="BH11" s="55" t="s">
        <v>101</v>
      </c>
      <c r="BI11" s="54" t="s">
        <v>3644</v>
      </c>
      <c r="BJ11" s="55" t="s">
        <v>3656</v>
      </c>
      <c r="BK11" s="55" t="s">
        <v>21</v>
      </c>
      <c r="BL11" s="55"/>
      <c r="BM11" s="55"/>
      <c r="BN11" s="55" t="s">
        <v>21</v>
      </c>
      <c r="BO11" s="55"/>
      <c r="BP11" s="55"/>
      <c r="BQ11" s="96"/>
      <c r="BR11" s="200" t="s">
        <v>3389</v>
      </c>
    </row>
    <row r="12" spans="1:70" s="203" customFormat="1" ht="72" customHeight="1" x14ac:dyDescent="0.25">
      <c r="A12" s="60" t="s">
        <v>955</v>
      </c>
      <c r="B12" s="2" t="s">
        <v>141</v>
      </c>
      <c r="C12" s="6"/>
      <c r="D12" s="6"/>
      <c r="E12" s="6"/>
      <c r="F12" s="3" t="s">
        <v>19</v>
      </c>
      <c r="G12" s="3" t="s">
        <v>1067</v>
      </c>
      <c r="H12" s="3" t="s">
        <v>142</v>
      </c>
      <c r="I12" s="3" t="s">
        <v>993</v>
      </c>
      <c r="J12" s="3" t="s">
        <v>993</v>
      </c>
      <c r="K12" s="9" t="s">
        <v>1380</v>
      </c>
      <c r="L12" s="12" t="s">
        <v>1381</v>
      </c>
      <c r="M12" s="4" t="s">
        <v>1318</v>
      </c>
      <c r="N12" s="4" t="s">
        <v>2780</v>
      </c>
      <c r="O12" s="10" t="s">
        <v>2621</v>
      </c>
      <c r="P12" s="10" t="s">
        <v>2818</v>
      </c>
      <c r="Q12" s="4" t="s">
        <v>1382</v>
      </c>
      <c r="R12" s="6"/>
      <c r="S12" s="4" t="s">
        <v>1383</v>
      </c>
      <c r="T12" s="4" t="s">
        <v>21</v>
      </c>
      <c r="U12" s="10" t="s">
        <v>3026</v>
      </c>
      <c r="V12" s="6"/>
      <c r="W12" s="7" t="s">
        <v>143</v>
      </c>
      <c r="X12" s="3" t="s">
        <v>33</v>
      </c>
      <c r="Y12" s="7" t="s">
        <v>143</v>
      </c>
      <c r="Z12" s="3" t="s">
        <v>24</v>
      </c>
      <c r="AA12" s="7" t="s">
        <v>143</v>
      </c>
      <c r="AB12" s="55" t="s">
        <v>4941</v>
      </c>
      <c r="AC12" s="3" t="s">
        <v>137</v>
      </c>
      <c r="AD12" s="7" t="s">
        <v>110</v>
      </c>
      <c r="AE12" s="6"/>
      <c r="AF12" s="7" t="s">
        <v>144</v>
      </c>
      <c r="AG12" s="7" t="s">
        <v>984</v>
      </c>
      <c r="AH12" s="3" t="s">
        <v>27</v>
      </c>
      <c r="AI12" s="3" t="s">
        <v>28</v>
      </c>
      <c r="AJ12" s="3" t="s">
        <v>3301</v>
      </c>
      <c r="AK12" s="3"/>
      <c r="AL12" s="3" t="s">
        <v>36</v>
      </c>
      <c r="AM12" s="3"/>
      <c r="AN12" s="10"/>
      <c r="AO12" s="10"/>
      <c r="AP12" s="3" t="s">
        <v>985</v>
      </c>
      <c r="AQ12" s="3"/>
      <c r="AR12" s="3"/>
      <c r="AS12" s="3"/>
      <c r="AT12" s="3"/>
      <c r="AU12" s="3"/>
      <c r="AV12" s="3"/>
      <c r="AW12" s="3"/>
      <c r="AX12" s="3" t="s">
        <v>2455</v>
      </c>
      <c r="AY12" s="10"/>
      <c r="AZ12" s="10"/>
      <c r="BA12" s="3" t="s">
        <v>2521</v>
      </c>
      <c r="BB12" s="3"/>
      <c r="BC12" s="10"/>
      <c r="BD12" s="3" t="s">
        <v>32</v>
      </c>
      <c r="BE12" s="10"/>
      <c r="BF12" s="10"/>
      <c r="BG12" s="3" t="s">
        <v>32</v>
      </c>
      <c r="BH12" s="3" t="s">
        <v>30</v>
      </c>
      <c r="BI12" s="3"/>
      <c r="BJ12" s="3"/>
      <c r="BK12" s="3" t="s">
        <v>21</v>
      </c>
      <c r="BL12" s="3"/>
      <c r="BM12" s="3"/>
      <c r="BN12" s="3" t="s">
        <v>37</v>
      </c>
      <c r="BO12" s="3"/>
      <c r="BP12" s="3"/>
      <c r="BQ12" s="2"/>
      <c r="BR12" s="201" t="s">
        <v>3389</v>
      </c>
    </row>
    <row r="13" spans="1:70" s="203" customFormat="1" ht="47.25" x14ac:dyDescent="0.25">
      <c r="A13" s="60" t="s">
        <v>956</v>
      </c>
      <c r="B13" s="2" t="s">
        <v>890</v>
      </c>
      <c r="C13" s="6"/>
      <c r="D13" s="6"/>
      <c r="E13" s="6"/>
      <c r="F13" s="3" t="s">
        <v>52</v>
      </c>
      <c r="G13" s="3" t="s">
        <v>1043</v>
      </c>
      <c r="H13" s="3" t="s">
        <v>891</v>
      </c>
      <c r="I13" s="3" t="s">
        <v>993</v>
      </c>
      <c r="J13" s="3" t="s">
        <v>993</v>
      </c>
      <c r="K13" s="4" t="s">
        <v>1848</v>
      </c>
      <c r="L13" s="5" t="s">
        <v>1849</v>
      </c>
      <c r="M13" s="4" t="s">
        <v>1184</v>
      </c>
      <c r="N13" s="4" t="s">
        <v>2780</v>
      </c>
      <c r="O13" s="10" t="s">
        <v>2621</v>
      </c>
      <c r="P13" s="10" t="s">
        <v>2798</v>
      </c>
      <c r="Q13" s="4" t="s">
        <v>1850</v>
      </c>
      <c r="R13" s="6"/>
      <c r="S13" s="4" t="s">
        <v>1851</v>
      </c>
      <c r="T13" s="4" t="s">
        <v>1852</v>
      </c>
      <c r="U13" s="10" t="s">
        <v>3028</v>
      </c>
      <c r="V13" s="6"/>
      <c r="W13" s="7" t="s">
        <v>327</v>
      </c>
      <c r="X13" s="3" t="s">
        <v>33</v>
      </c>
      <c r="Y13" s="7" t="s">
        <v>635</v>
      </c>
      <c r="Z13" s="3" t="s">
        <v>90</v>
      </c>
      <c r="AA13" s="7" t="s">
        <v>635</v>
      </c>
      <c r="AB13" s="55" t="s">
        <v>3296</v>
      </c>
      <c r="AC13" s="55" t="s">
        <v>3295</v>
      </c>
      <c r="AD13" s="3" t="s">
        <v>21</v>
      </c>
      <c r="AE13" s="6"/>
      <c r="AF13" s="7" t="s">
        <v>892</v>
      </c>
      <c r="AG13" s="7" t="s">
        <v>984</v>
      </c>
      <c r="AH13" s="3" t="s">
        <v>27</v>
      </c>
      <c r="AI13" s="3" t="s">
        <v>28</v>
      </c>
      <c r="AJ13" s="3" t="s">
        <v>4946</v>
      </c>
      <c r="AK13" s="3"/>
      <c r="AL13" s="3" t="s">
        <v>214</v>
      </c>
      <c r="AM13" s="3"/>
      <c r="AN13" s="10"/>
      <c r="AO13" s="10"/>
      <c r="AP13" s="10" t="s">
        <v>2560</v>
      </c>
      <c r="AQ13" s="10"/>
      <c r="AR13" s="10"/>
      <c r="AS13" s="10"/>
      <c r="AT13" s="10"/>
      <c r="AU13" s="10"/>
      <c r="AV13" s="10"/>
      <c r="AW13" s="10"/>
      <c r="AX13" s="10" t="s">
        <v>2546</v>
      </c>
      <c r="AY13" s="10"/>
      <c r="AZ13" s="10"/>
      <c r="BA13" s="10" t="s">
        <v>2521</v>
      </c>
      <c r="BB13" s="10"/>
      <c r="BC13" s="10"/>
      <c r="BD13" s="3" t="s">
        <v>983</v>
      </c>
      <c r="BE13" s="10"/>
      <c r="BF13" s="10"/>
      <c r="BG13" s="3" t="s">
        <v>983</v>
      </c>
      <c r="BH13" s="3" t="s">
        <v>45</v>
      </c>
      <c r="BI13" s="3"/>
      <c r="BJ13" s="3"/>
      <c r="BK13" s="3" t="s">
        <v>21</v>
      </c>
      <c r="BL13" s="3"/>
      <c r="BM13" s="3"/>
      <c r="BN13" s="3" t="s">
        <v>21</v>
      </c>
      <c r="BO13" s="3"/>
      <c r="BP13" s="3"/>
      <c r="BQ13" s="14"/>
      <c r="BR13" s="201"/>
    </row>
    <row r="14" spans="1:70" s="203" customFormat="1" ht="63" x14ac:dyDescent="0.25">
      <c r="A14" s="60" t="s">
        <v>957</v>
      </c>
      <c r="B14" s="2" t="s">
        <v>332</v>
      </c>
      <c r="C14" s="6"/>
      <c r="D14" s="6"/>
      <c r="E14" s="6"/>
      <c r="F14" s="3" t="s">
        <v>19</v>
      </c>
      <c r="G14" s="3" t="s">
        <v>1111</v>
      </c>
      <c r="H14" s="3" t="s">
        <v>333</v>
      </c>
      <c r="I14" s="3" t="s">
        <v>993</v>
      </c>
      <c r="J14" s="3" t="s">
        <v>993</v>
      </c>
      <c r="K14" s="9" t="s">
        <v>1357</v>
      </c>
      <c r="L14" s="12" t="s">
        <v>1358</v>
      </c>
      <c r="M14" s="4" t="s">
        <v>1318</v>
      </c>
      <c r="N14" s="4" t="s">
        <v>2780</v>
      </c>
      <c r="O14" s="10" t="s">
        <v>2621</v>
      </c>
      <c r="P14" s="10" t="s">
        <v>2820</v>
      </c>
      <c r="Q14" s="4" t="s">
        <v>1359</v>
      </c>
      <c r="R14" s="6"/>
      <c r="S14" s="4" t="s">
        <v>1360</v>
      </c>
      <c r="T14" s="4" t="s">
        <v>21</v>
      </c>
      <c r="U14" s="10" t="s">
        <v>3029</v>
      </c>
      <c r="V14" s="6"/>
      <c r="W14" s="7" t="s">
        <v>334</v>
      </c>
      <c r="X14" s="3" t="s">
        <v>33</v>
      </c>
      <c r="Y14" s="7" t="s">
        <v>334</v>
      </c>
      <c r="Z14" s="3" t="s">
        <v>24</v>
      </c>
      <c r="AA14" s="7" t="s">
        <v>334</v>
      </c>
      <c r="AB14" s="55" t="s">
        <v>3296</v>
      </c>
      <c r="AC14" s="55" t="s">
        <v>3295</v>
      </c>
      <c r="AD14" s="3" t="s">
        <v>21</v>
      </c>
      <c r="AE14" s="6"/>
      <c r="AF14" s="3" t="s">
        <v>21</v>
      </c>
      <c r="AG14" s="3"/>
      <c r="AH14" s="3" t="s">
        <v>27</v>
      </c>
      <c r="AI14" s="3" t="s">
        <v>28</v>
      </c>
      <c r="AJ14" s="3" t="s">
        <v>3299</v>
      </c>
      <c r="AK14" s="3"/>
      <c r="AL14" s="3" t="s">
        <v>335</v>
      </c>
      <c r="AM14" s="3"/>
      <c r="AN14" s="10"/>
      <c r="AO14" s="10"/>
      <c r="AP14" s="10"/>
      <c r="AQ14" s="10"/>
      <c r="AR14" s="10"/>
      <c r="AS14" s="10"/>
      <c r="AT14" s="10"/>
      <c r="AU14" s="10"/>
      <c r="AV14" s="10"/>
      <c r="AW14" s="10"/>
      <c r="AX14" s="3" t="s">
        <v>58</v>
      </c>
      <c r="AY14" s="10"/>
      <c r="AZ14" s="10"/>
      <c r="BA14" s="3" t="s">
        <v>1133</v>
      </c>
      <c r="BB14" s="3"/>
      <c r="BC14" s="10"/>
      <c r="BD14" s="3"/>
      <c r="BE14" s="10"/>
      <c r="BF14" s="10"/>
      <c r="BG14" s="3"/>
      <c r="BH14" s="3" t="s">
        <v>21</v>
      </c>
      <c r="BI14" s="3"/>
      <c r="BJ14" s="3"/>
      <c r="BK14" s="3" t="s">
        <v>21</v>
      </c>
      <c r="BL14" s="3"/>
      <c r="BM14" s="3"/>
      <c r="BN14" s="3" t="s">
        <v>21</v>
      </c>
      <c r="BO14" s="3"/>
      <c r="BP14" s="3"/>
      <c r="BQ14" s="14"/>
      <c r="BR14" s="201"/>
    </row>
    <row r="15" spans="1:70" s="203" customFormat="1" ht="78.75" x14ac:dyDescent="0.25">
      <c r="A15" s="60" t="s">
        <v>958</v>
      </c>
      <c r="B15" s="2" t="s">
        <v>866</v>
      </c>
      <c r="C15" s="6"/>
      <c r="D15" s="6"/>
      <c r="E15" s="6"/>
      <c r="F15" s="3" t="s">
        <v>52</v>
      </c>
      <c r="G15" s="3" t="s">
        <v>1031</v>
      </c>
      <c r="H15" s="3" t="s">
        <v>867</v>
      </c>
      <c r="I15" s="3" t="s">
        <v>993</v>
      </c>
      <c r="J15" s="3" t="s">
        <v>993</v>
      </c>
      <c r="K15" s="9" t="s">
        <v>2700</v>
      </c>
      <c r="L15" s="12" t="s">
        <v>2701</v>
      </c>
      <c r="M15" s="4" t="s">
        <v>1318</v>
      </c>
      <c r="N15" s="4" t="s">
        <v>2780</v>
      </c>
      <c r="O15" s="10" t="s">
        <v>2621</v>
      </c>
      <c r="P15" s="10" t="s">
        <v>2821</v>
      </c>
      <c r="Q15" s="4" t="s">
        <v>1187</v>
      </c>
      <c r="R15" s="6"/>
      <c r="S15" s="4" t="s">
        <v>1188</v>
      </c>
      <c r="T15" s="4" t="s">
        <v>21</v>
      </c>
      <c r="U15" s="10" t="s">
        <v>3030</v>
      </c>
      <c r="V15" s="6"/>
      <c r="W15" s="7" t="s">
        <v>327</v>
      </c>
      <c r="X15" s="3" t="s">
        <v>33</v>
      </c>
      <c r="Y15" s="7" t="s">
        <v>868</v>
      </c>
      <c r="Z15" s="3" t="s">
        <v>90</v>
      </c>
      <c r="AA15" s="7" t="s">
        <v>868</v>
      </c>
      <c r="AB15" s="55" t="s">
        <v>3296</v>
      </c>
      <c r="AC15" s="55" t="s">
        <v>3295</v>
      </c>
      <c r="AD15" s="3" t="s">
        <v>21</v>
      </c>
      <c r="AE15" s="6"/>
      <c r="AF15" s="3" t="s">
        <v>21</v>
      </c>
      <c r="AG15" s="3"/>
      <c r="AH15" s="3" t="s">
        <v>27</v>
      </c>
      <c r="AI15" s="3" t="s">
        <v>28</v>
      </c>
      <c r="AJ15" s="3" t="s">
        <v>3299</v>
      </c>
      <c r="AK15" s="3"/>
      <c r="AL15" s="3" t="s">
        <v>869</v>
      </c>
      <c r="AM15" s="3"/>
      <c r="AN15" s="10"/>
      <c r="AO15" s="10"/>
      <c r="AP15" s="10" t="s">
        <v>3283</v>
      </c>
      <c r="AQ15" s="10"/>
      <c r="AR15" s="10"/>
      <c r="AS15" s="10"/>
      <c r="AT15" s="10"/>
      <c r="AU15" s="10"/>
      <c r="AV15" s="10"/>
      <c r="AW15" s="10"/>
      <c r="AX15" s="3" t="s">
        <v>58</v>
      </c>
      <c r="AY15" s="10"/>
      <c r="AZ15" s="10"/>
      <c r="BA15" s="3" t="s">
        <v>1133</v>
      </c>
      <c r="BB15" s="3"/>
      <c r="BC15" s="10"/>
      <c r="BD15" s="3" t="s">
        <v>983</v>
      </c>
      <c r="BE15" s="10"/>
      <c r="BF15" s="10"/>
      <c r="BG15" s="3" t="s">
        <v>983</v>
      </c>
      <c r="BH15" s="3" t="s">
        <v>21</v>
      </c>
      <c r="BI15" s="3"/>
      <c r="BJ15" s="3"/>
      <c r="BK15" s="3" t="s">
        <v>3282</v>
      </c>
      <c r="BL15" s="3"/>
      <c r="BM15" s="3"/>
      <c r="BN15" s="3" t="s">
        <v>21</v>
      </c>
      <c r="BO15" s="3"/>
      <c r="BP15" s="3"/>
      <c r="BQ15" s="14"/>
      <c r="BR15" s="201"/>
    </row>
    <row r="16" spans="1:70" s="203" customFormat="1" ht="78.75" x14ac:dyDescent="0.25">
      <c r="A16" s="60" t="s">
        <v>959</v>
      </c>
      <c r="B16" s="2" t="s">
        <v>451</v>
      </c>
      <c r="C16" s="6"/>
      <c r="D16" s="6"/>
      <c r="E16" s="6"/>
      <c r="F16" s="3" t="s">
        <v>19</v>
      </c>
      <c r="G16" s="3" t="s">
        <v>1031</v>
      </c>
      <c r="H16" s="3" t="s">
        <v>452</v>
      </c>
      <c r="I16" s="3" t="s">
        <v>993</v>
      </c>
      <c r="J16" s="3" t="s">
        <v>993</v>
      </c>
      <c r="K16" s="4" t="s">
        <v>1756</v>
      </c>
      <c r="L16" s="5" t="s">
        <v>1757</v>
      </c>
      <c r="M16" s="4" t="s">
        <v>1169</v>
      </c>
      <c r="N16" s="4" t="s">
        <v>2780</v>
      </c>
      <c r="O16" s="10" t="s">
        <v>2621</v>
      </c>
      <c r="P16" s="10" t="s">
        <v>2822</v>
      </c>
      <c r="Q16" s="4" t="s">
        <v>1758</v>
      </c>
      <c r="R16" s="6"/>
      <c r="S16" s="4" t="s">
        <v>1759</v>
      </c>
      <c r="T16" s="19" t="s">
        <v>1760</v>
      </c>
      <c r="U16" s="10" t="s">
        <v>3031</v>
      </c>
      <c r="V16" s="6"/>
      <c r="W16" s="7" t="s">
        <v>173</v>
      </c>
      <c r="X16" s="3" t="s">
        <v>33</v>
      </c>
      <c r="Y16" s="7" t="s">
        <v>41</v>
      </c>
      <c r="Z16" s="3" t="s">
        <v>24</v>
      </c>
      <c r="AA16" s="7" t="s">
        <v>41</v>
      </c>
      <c r="AB16" s="55" t="s">
        <v>3296</v>
      </c>
      <c r="AC16" s="55" t="s">
        <v>3295</v>
      </c>
      <c r="AD16" s="3" t="s">
        <v>21</v>
      </c>
      <c r="AE16" s="6"/>
      <c r="AF16" s="7" t="s">
        <v>453</v>
      </c>
      <c r="AG16" s="7" t="s">
        <v>984</v>
      </c>
      <c r="AH16" s="3" t="s">
        <v>27</v>
      </c>
      <c r="AI16" s="3" t="s">
        <v>28</v>
      </c>
      <c r="AJ16" s="3" t="s">
        <v>4946</v>
      </c>
      <c r="AK16" s="3"/>
      <c r="AL16" s="3" t="s">
        <v>454</v>
      </c>
      <c r="AM16" s="3"/>
      <c r="AN16" s="10"/>
      <c r="AO16" s="10"/>
      <c r="AP16" s="10" t="s">
        <v>2561</v>
      </c>
      <c r="AQ16" s="10"/>
      <c r="AR16" s="10"/>
      <c r="AS16" s="10"/>
      <c r="AT16" s="10"/>
      <c r="AU16" s="10"/>
      <c r="AV16" s="10"/>
      <c r="AW16" s="10"/>
      <c r="AX16" s="10" t="s">
        <v>2559</v>
      </c>
      <c r="AY16" s="10"/>
      <c r="AZ16" s="10"/>
      <c r="BA16" s="10" t="s">
        <v>2521</v>
      </c>
      <c r="BB16" s="10"/>
      <c r="BC16" s="10"/>
      <c r="BD16" s="3" t="s">
        <v>983</v>
      </c>
      <c r="BE16" s="10"/>
      <c r="BF16" s="10"/>
      <c r="BG16" s="3" t="s">
        <v>983</v>
      </c>
      <c r="BH16" s="3" t="s">
        <v>45</v>
      </c>
      <c r="BI16" s="3"/>
      <c r="BJ16" s="3"/>
      <c r="BK16" s="3" t="s">
        <v>2448</v>
      </c>
      <c r="BL16" s="3"/>
      <c r="BM16" s="3"/>
      <c r="BN16" s="3" t="s">
        <v>21</v>
      </c>
      <c r="BO16" s="3"/>
      <c r="BP16" s="3"/>
      <c r="BQ16" s="14"/>
      <c r="BR16" s="201"/>
    </row>
    <row r="17" spans="1:70" s="203" customFormat="1" ht="51" customHeight="1" x14ac:dyDescent="0.25">
      <c r="A17" s="60" t="s">
        <v>960</v>
      </c>
      <c r="B17" s="2" t="s">
        <v>842</v>
      </c>
      <c r="C17" s="6"/>
      <c r="D17" s="6"/>
      <c r="E17" s="6"/>
      <c r="F17" s="3" t="s">
        <v>52</v>
      </c>
      <c r="G17" s="3" t="s">
        <v>1070</v>
      </c>
      <c r="H17" s="3" t="s">
        <v>843</v>
      </c>
      <c r="I17" s="3" t="s">
        <v>993</v>
      </c>
      <c r="J17" s="3" t="s">
        <v>993</v>
      </c>
      <c r="K17" s="4" t="s">
        <v>1522</v>
      </c>
      <c r="L17" s="5" t="s">
        <v>600</v>
      </c>
      <c r="M17" s="4" t="s">
        <v>1184</v>
      </c>
      <c r="N17" s="4" t="s">
        <v>2780</v>
      </c>
      <c r="O17" s="10" t="s">
        <v>2621</v>
      </c>
      <c r="P17" s="10" t="s">
        <v>2824</v>
      </c>
      <c r="Q17" s="4" t="s">
        <v>1523</v>
      </c>
      <c r="R17" s="6"/>
      <c r="S17" s="4" t="s">
        <v>1524</v>
      </c>
      <c r="T17" s="4" t="s">
        <v>1525</v>
      </c>
      <c r="U17" s="10" t="s">
        <v>3033</v>
      </c>
      <c r="V17" s="6"/>
      <c r="W17" s="7" t="s">
        <v>211</v>
      </c>
      <c r="X17" s="3" t="s">
        <v>33</v>
      </c>
      <c r="Y17" s="7" t="s">
        <v>844</v>
      </c>
      <c r="Z17" s="3" t="s">
        <v>90</v>
      </c>
      <c r="AA17" s="7" t="s">
        <v>844</v>
      </c>
      <c r="AB17" s="55" t="s">
        <v>3296</v>
      </c>
      <c r="AC17" s="55" t="s">
        <v>3295</v>
      </c>
      <c r="AD17" s="3" t="s">
        <v>21</v>
      </c>
      <c r="AE17" s="6"/>
      <c r="AF17" s="3" t="s">
        <v>21</v>
      </c>
      <c r="AG17" s="3"/>
      <c r="AH17" s="3" t="s">
        <v>27</v>
      </c>
      <c r="AI17" s="3" t="s">
        <v>28</v>
      </c>
      <c r="AJ17" s="3" t="s">
        <v>3299</v>
      </c>
      <c r="AK17" s="3"/>
      <c r="AL17" s="3" t="s">
        <v>845</v>
      </c>
      <c r="AM17" s="3"/>
      <c r="AN17" s="10"/>
      <c r="AO17" s="10"/>
      <c r="AP17" s="10"/>
      <c r="AQ17" s="10"/>
      <c r="AR17" s="10"/>
      <c r="AS17" s="10"/>
      <c r="AT17" s="10"/>
      <c r="AU17" s="10"/>
      <c r="AV17" s="10"/>
      <c r="AW17" s="10"/>
      <c r="AX17" s="3" t="s">
        <v>58</v>
      </c>
      <c r="AY17" s="10"/>
      <c r="AZ17" s="10"/>
      <c r="BA17" s="3" t="s">
        <v>1133</v>
      </c>
      <c r="BB17" s="3"/>
      <c r="BC17" s="10"/>
      <c r="BD17" s="3" t="s">
        <v>983</v>
      </c>
      <c r="BE17" s="10"/>
      <c r="BF17" s="10"/>
      <c r="BG17" s="3" t="s">
        <v>983</v>
      </c>
      <c r="BH17" s="3" t="s">
        <v>45</v>
      </c>
      <c r="BI17" s="3"/>
      <c r="BJ17" s="3"/>
      <c r="BK17" s="3" t="s">
        <v>21</v>
      </c>
      <c r="BL17" s="3"/>
      <c r="BM17" s="3"/>
      <c r="BN17" s="3" t="s">
        <v>21</v>
      </c>
      <c r="BO17" s="3"/>
      <c r="BP17" s="3"/>
      <c r="BQ17" s="14"/>
      <c r="BR17" s="201"/>
    </row>
    <row r="18" spans="1:70" s="203" customFormat="1" ht="47.25" x14ac:dyDescent="0.25">
      <c r="A18" s="60" t="s">
        <v>961</v>
      </c>
      <c r="B18" s="2" t="s">
        <v>791</v>
      </c>
      <c r="C18" s="6"/>
      <c r="D18" s="6"/>
      <c r="E18" s="6"/>
      <c r="F18" s="3" t="s">
        <v>19</v>
      </c>
      <c r="G18" s="3" t="s">
        <v>1127</v>
      </c>
      <c r="H18" s="3" t="s">
        <v>792</v>
      </c>
      <c r="I18" s="3" t="s">
        <v>993</v>
      </c>
      <c r="J18" s="3" t="s">
        <v>993</v>
      </c>
      <c r="K18" s="9" t="s">
        <v>2703</v>
      </c>
      <c r="L18" s="12" t="s">
        <v>2704</v>
      </c>
      <c r="M18" s="4" t="s">
        <v>1318</v>
      </c>
      <c r="N18" s="4" t="s">
        <v>2780</v>
      </c>
      <c r="O18" s="10" t="s">
        <v>2621</v>
      </c>
      <c r="P18" s="10" t="s">
        <v>2826</v>
      </c>
      <c r="Q18" s="4" t="s">
        <v>2293</v>
      </c>
      <c r="R18" s="6"/>
      <c r="S18" s="4" t="s">
        <v>2294</v>
      </c>
      <c r="T18" s="4" t="s">
        <v>21</v>
      </c>
      <c r="U18" s="10" t="s">
        <v>3035</v>
      </c>
      <c r="V18" s="6"/>
      <c r="W18" s="7" t="s">
        <v>789</v>
      </c>
      <c r="X18" s="3" t="s">
        <v>33</v>
      </c>
      <c r="Y18" s="7" t="s">
        <v>54</v>
      </c>
      <c r="Z18" s="3" t="s">
        <v>90</v>
      </c>
      <c r="AA18" s="7" t="s">
        <v>54</v>
      </c>
      <c r="AB18" s="55" t="s">
        <v>3296</v>
      </c>
      <c r="AC18" s="55" t="s">
        <v>3295</v>
      </c>
      <c r="AD18" s="3" t="s">
        <v>21</v>
      </c>
      <c r="AE18" s="6"/>
      <c r="AF18" s="3" t="s">
        <v>21</v>
      </c>
      <c r="AG18" s="3"/>
      <c r="AH18" s="3" t="s">
        <v>21</v>
      </c>
      <c r="AI18" s="3" t="s">
        <v>21</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3"/>
      <c r="BH18" s="3" t="s">
        <v>21</v>
      </c>
      <c r="BI18" s="3"/>
      <c r="BJ18" s="3"/>
      <c r="BK18" s="3" t="s">
        <v>21</v>
      </c>
      <c r="BL18" s="3"/>
      <c r="BM18" s="3"/>
      <c r="BN18" s="3" t="s">
        <v>21</v>
      </c>
      <c r="BO18" s="3"/>
      <c r="BP18" s="3"/>
      <c r="BQ18" s="96" t="s">
        <v>5014</v>
      </c>
      <c r="BR18" s="201"/>
    </row>
    <row r="19" spans="1:70" s="203" customFormat="1" ht="63" x14ac:dyDescent="0.25">
      <c r="A19" s="60" t="s">
        <v>962</v>
      </c>
      <c r="B19" s="2" t="s">
        <v>901</v>
      </c>
      <c r="C19" s="6"/>
      <c r="D19" s="6"/>
      <c r="E19" s="6"/>
      <c r="F19" s="3" t="s">
        <v>19</v>
      </c>
      <c r="G19" s="3" t="s">
        <v>1032</v>
      </c>
      <c r="H19" s="3" t="s">
        <v>902</v>
      </c>
      <c r="I19" s="3" t="s">
        <v>993</v>
      </c>
      <c r="J19" s="3" t="s">
        <v>993</v>
      </c>
      <c r="K19" s="9" t="s">
        <v>2698</v>
      </c>
      <c r="L19" s="12" t="s">
        <v>2699</v>
      </c>
      <c r="M19" s="4" t="s">
        <v>1318</v>
      </c>
      <c r="N19" s="4" t="s">
        <v>2780</v>
      </c>
      <c r="O19" s="10" t="e">
        <v>#N/A</v>
      </c>
      <c r="P19" s="10" t="e">
        <v>#N/A</v>
      </c>
      <c r="Q19" s="4" t="s">
        <v>1446</v>
      </c>
      <c r="R19" s="6"/>
      <c r="S19" s="4" t="s">
        <v>1447</v>
      </c>
      <c r="T19" s="4" t="s">
        <v>1448</v>
      </c>
      <c r="U19" s="10" t="s">
        <v>3037</v>
      </c>
      <c r="V19" s="6"/>
      <c r="W19" s="7" t="s">
        <v>753</v>
      </c>
      <c r="X19" s="3" t="s">
        <v>3294</v>
      </c>
      <c r="Y19" s="7" t="s">
        <v>753</v>
      </c>
      <c r="Z19" s="3" t="s">
        <v>182</v>
      </c>
      <c r="AA19" s="7" t="s">
        <v>753</v>
      </c>
      <c r="AB19" s="55" t="s">
        <v>3296</v>
      </c>
      <c r="AC19" s="55" t="s">
        <v>3295</v>
      </c>
      <c r="AD19" s="3" t="s">
        <v>21</v>
      </c>
      <c r="AE19" s="6"/>
      <c r="AF19" s="3" t="s">
        <v>21</v>
      </c>
      <c r="AG19" s="3"/>
      <c r="AH19" s="3" t="s">
        <v>27</v>
      </c>
      <c r="AI19" s="3" t="s">
        <v>28</v>
      </c>
      <c r="AJ19" s="3" t="s">
        <v>4946</v>
      </c>
      <c r="AK19" s="3"/>
      <c r="AL19" s="3" t="s">
        <v>454</v>
      </c>
      <c r="AM19" s="3"/>
      <c r="AN19" s="10"/>
      <c r="AO19" s="10"/>
      <c r="AP19" s="13" t="s">
        <v>2583</v>
      </c>
      <c r="AQ19" s="13"/>
      <c r="AR19" s="13"/>
      <c r="AS19" s="10"/>
      <c r="AT19" s="10"/>
      <c r="AU19" s="10"/>
      <c r="AV19" s="10"/>
      <c r="AW19" s="10"/>
      <c r="AX19" s="3" t="s">
        <v>58</v>
      </c>
      <c r="AY19" s="10"/>
      <c r="AZ19" s="10"/>
      <c r="BA19" s="3" t="s">
        <v>1133</v>
      </c>
      <c r="BB19" s="3"/>
      <c r="BC19" s="10"/>
      <c r="BD19" s="3" t="s">
        <v>983</v>
      </c>
      <c r="BE19" s="10"/>
      <c r="BF19" s="10"/>
      <c r="BG19" s="3" t="s">
        <v>983</v>
      </c>
      <c r="BH19" s="3" t="s">
        <v>101</v>
      </c>
      <c r="BI19" s="3"/>
      <c r="BJ19" s="3"/>
      <c r="BK19" s="3" t="s">
        <v>21</v>
      </c>
      <c r="BL19" s="3"/>
      <c r="BM19" s="3"/>
      <c r="BN19" s="3" t="s">
        <v>21</v>
      </c>
      <c r="BO19" s="3"/>
      <c r="BP19" s="3"/>
      <c r="BQ19" s="27"/>
      <c r="BR19" s="201"/>
    </row>
    <row r="20" spans="1:70" s="203" customFormat="1" ht="63" x14ac:dyDescent="0.25">
      <c r="A20" s="60" t="s">
        <v>963</v>
      </c>
      <c r="B20" s="2" t="s">
        <v>881</v>
      </c>
      <c r="C20" s="6"/>
      <c r="D20" s="6"/>
      <c r="E20" s="6"/>
      <c r="F20" s="3" t="s">
        <v>19</v>
      </c>
      <c r="G20" s="3" t="s">
        <v>1043</v>
      </c>
      <c r="H20" s="3" t="s">
        <v>882</v>
      </c>
      <c r="I20" s="3" t="s">
        <v>993</v>
      </c>
      <c r="J20" s="3" t="s">
        <v>993</v>
      </c>
      <c r="K20" s="4" t="s">
        <v>2320</v>
      </c>
      <c r="L20" s="5" t="s">
        <v>2321</v>
      </c>
      <c r="M20" s="4" t="s">
        <v>1169</v>
      </c>
      <c r="N20" s="4" t="s">
        <v>2780</v>
      </c>
      <c r="O20" s="10" t="e">
        <v>#N/A</v>
      </c>
      <c r="P20" s="10" t="e">
        <v>#N/A</v>
      </c>
      <c r="Q20" s="4" t="s">
        <v>2322</v>
      </c>
      <c r="R20" s="6"/>
      <c r="S20" s="9" t="s">
        <v>2323</v>
      </c>
      <c r="T20" s="4" t="s">
        <v>21</v>
      </c>
      <c r="U20" s="10" t="s">
        <v>3038</v>
      </c>
      <c r="V20" s="6"/>
      <c r="W20" s="7" t="s">
        <v>363</v>
      </c>
      <c r="X20" s="3" t="s">
        <v>3294</v>
      </c>
      <c r="Y20" s="7" t="s">
        <v>363</v>
      </c>
      <c r="Z20" s="3" t="s">
        <v>182</v>
      </c>
      <c r="AA20" s="7" t="s">
        <v>519</v>
      </c>
      <c r="AB20" s="55" t="s">
        <v>3296</v>
      </c>
      <c r="AC20" s="55" t="s">
        <v>3295</v>
      </c>
      <c r="AD20" s="3" t="s">
        <v>21</v>
      </c>
      <c r="AE20" s="6"/>
      <c r="AF20" s="3" t="s">
        <v>21</v>
      </c>
      <c r="AG20" s="3"/>
      <c r="AH20" s="3" t="s">
        <v>27</v>
      </c>
      <c r="AI20" s="3" t="s">
        <v>28</v>
      </c>
      <c r="AJ20" s="3" t="s">
        <v>3299</v>
      </c>
      <c r="AK20" s="3"/>
      <c r="AL20" s="3" t="s">
        <v>790</v>
      </c>
      <c r="AM20" s="3"/>
      <c r="AN20" s="10"/>
      <c r="AO20" s="10"/>
      <c r="AP20" s="10"/>
      <c r="AQ20" s="10"/>
      <c r="AR20" s="10"/>
      <c r="AS20" s="10"/>
      <c r="AT20" s="10"/>
      <c r="AU20" s="10"/>
      <c r="AV20" s="10"/>
      <c r="AW20" s="10"/>
      <c r="AX20" s="10" t="s">
        <v>2520</v>
      </c>
      <c r="AY20" s="10"/>
      <c r="AZ20" s="10"/>
      <c r="BA20" s="10" t="s">
        <v>2521</v>
      </c>
      <c r="BB20" s="10"/>
      <c r="BC20" s="10"/>
      <c r="BD20" s="3" t="s">
        <v>983</v>
      </c>
      <c r="BE20" s="10"/>
      <c r="BF20" s="10"/>
      <c r="BG20" s="3" t="s">
        <v>983</v>
      </c>
      <c r="BH20" s="3" t="s">
        <v>21</v>
      </c>
      <c r="BI20" s="3"/>
      <c r="BJ20" s="3"/>
      <c r="BK20" s="3" t="s">
        <v>21</v>
      </c>
      <c r="BL20" s="3"/>
      <c r="BM20" s="3"/>
      <c r="BN20" s="3" t="s">
        <v>21</v>
      </c>
      <c r="BO20" s="3"/>
      <c r="BP20" s="3"/>
      <c r="BQ20" s="14"/>
      <c r="BR20" s="201"/>
    </row>
    <row r="21" spans="1:70" s="203" customFormat="1" ht="63" x14ac:dyDescent="0.25">
      <c r="A21" s="60" t="s">
        <v>964</v>
      </c>
      <c r="B21" s="2" t="s">
        <v>793</v>
      </c>
      <c r="C21" s="6"/>
      <c r="D21" s="6"/>
      <c r="E21" s="6"/>
      <c r="F21" s="3" t="s">
        <v>19</v>
      </c>
      <c r="G21" s="3" t="s">
        <v>1031</v>
      </c>
      <c r="H21" s="3" t="s">
        <v>794</v>
      </c>
      <c r="I21" s="3" t="s">
        <v>993</v>
      </c>
      <c r="J21" s="3" t="s">
        <v>993</v>
      </c>
      <c r="K21" s="4" t="s">
        <v>1978</v>
      </c>
      <c r="L21" s="12" t="s">
        <v>2702</v>
      </c>
      <c r="M21" s="4" t="s">
        <v>1340</v>
      </c>
      <c r="N21" s="4" t="s">
        <v>2780</v>
      </c>
      <c r="O21" s="10" t="e">
        <v>#N/A</v>
      </c>
      <c r="P21" s="10" t="e">
        <v>#N/A</v>
      </c>
      <c r="Q21" s="4" t="s">
        <v>1979</v>
      </c>
      <c r="R21" s="6"/>
      <c r="S21" s="9" t="s">
        <v>1980</v>
      </c>
      <c r="T21" s="4" t="s">
        <v>21</v>
      </c>
      <c r="U21" s="10" t="s">
        <v>3039</v>
      </c>
      <c r="V21" s="6"/>
      <c r="W21" s="7" t="s">
        <v>795</v>
      </c>
      <c r="X21" s="3" t="s">
        <v>3294</v>
      </c>
      <c r="Y21" s="7" t="s">
        <v>795</v>
      </c>
      <c r="Z21" s="3" t="s">
        <v>182</v>
      </c>
      <c r="AA21" s="7" t="s">
        <v>795</v>
      </c>
      <c r="AB21" s="55" t="s">
        <v>3296</v>
      </c>
      <c r="AC21" s="55" t="s">
        <v>3295</v>
      </c>
      <c r="AD21" s="3" t="s">
        <v>21</v>
      </c>
      <c r="AE21" s="6"/>
      <c r="AF21" s="8" t="s">
        <v>2516</v>
      </c>
      <c r="AG21" s="7" t="s">
        <v>984</v>
      </c>
      <c r="AH21" s="3" t="s">
        <v>27</v>
      </c>
      <c r="AI21" s="3" t="s">
        <v>28</v>
      </c>
      <c r="AJ21" s="3" t="s">
        <v>3299</v>
      </c>
      <c r="AK21" s="3"/>
      <c r="AL21" s="3" t="s">
        <v>139</v>
      </c>
      <c r="AM21" s="3"/>
      <c r="AN21" s="10"/>
      <c r="AO21" s="10"/>
      <c r="AP21" s="10"/>
      <c r="AQ21" s="10"/>
      <c r="AR21" s="10"/>
      <c r="AS21" s="10"/>
      <c r="AT21" s="10"/>
      <c r="AU21" s="10"/>
      <c r="AV21" s="10"/>
      <c r="AW21" s="10"/>
      <c r="AX21" s="10" t="s">
        <v>2520</v>
      </c>
      <c r="AY21" s="10"/>
      <c r="AZ21" s="10"/>
      <c r="BA21" s="10" t="s">
        <v>2521</v>
      </c>
      <c r="BB21" s="10"/>
      <c r="BC21" s="10"/>
      <c r="BD21" s="3" t="s">
        <v>983</v>
      </c>
      <c r="BE21" s="10"/>
      <c r="BF21" s="10"/>
      <c r="BG21" s="3" t="s">
        <v>983</v>
      </c>
      <c r="BH21" s="3" t="s">
        <v>21</v>
      </c>
      <c r="BI21" s="3"/>
      <c r="BJ21" s="3"/>
      <c r="BK21" s="3" t="s">
        <v>21</v>
      </c>
      <c r="BL21" s="3"/>
      <c r="BM21" s="3"/>
      <c r="BN21" s="3" t="s">
        <v>21</v>
      </c>
      <c r="BO21" s="3"/>
      <c r="BP21" s="3"/>
      <c r="BQ21" s="14"/>
      <c r="BR21" s="201"/>
    </row>
    <row r="22" spans="1:70" s="203" customFormat="1" ht="63" x14ac:dyDescent="0.25">
      <c r="A22" s="60" t="s">
        <v>965</v>
      </c>
      <c r="B22" s="2" t="s">
        <v>941</v>
      </c>
      <c r="C22" s="6"/>
      <c r="D22" s="6"/>
      <c r="E22" s="6"/>
      <c r="F22" s="3" t="s">
        <v>52</v>
      </c>
      <c r="G22" s="3" t="s">
        <v>1110</v>
      </c>
      <c r="H22" s="3" t="s">
        <v>942</v>
      </c>
      <c r="I22" s="3" t="s">
        <v>993</v>
      </c>
      <c r="J22" s="3" t="s">
        <v>993</v>
      </c>
      <c r="K22" s="4" t="s">
        <v>1875</v>
      </c>
      <c r="L22" s="5" t="s">
        <v>1876</v>
      </c>
      <c r="M22" s="4" t="s">
        <v>1170</v>
      </c>
      <c r="N22" s="4" t="s">
        <v>2780</v>
      </c>
      <c r="O22" s="10" t="e">
        <v>#N/A</v>
      </c>
      <c r="P22" s="10" t="e">
        <v>#N/A</v>
      </c>
      <c r="Q22" s="4" t="s">
        <v>1877</v>
      </c>
      <c r="R22" s="6"/>
      <c r="S22" s="4" t="s">
        <v>1878</v>
      </c>
      <c r="T22" s="4" t="s">
        <v>1879</v>
      </c>
      <c r="U22" s="10" t="s">
        <v>3040</v>
      </c>
      <c r="V22" s="6"/>
      <c r="W22" s="7" t="s">
        <v>943</v>
      </c>
      <c r="X22" s="3" t="s">
        <v>3294</v>
      </c>
      <c r="Y22" s="7" t="s">
        <v>943</v>
      </c>
      <c r="Z22" s="3" t="s">
        <v>182</v>
      </c>
      <c r="AA22" s="7" t="s">
        <v>943</v>
      </c>
      <c r="AB22" s="55" t="s">
        <v>3296</v>
      </c>
      <c r="AC22" s="55" t="s">
        <v>3295</v>
      </c>
      <c r="AD22" s="3" t="s">
        <v>21</v>
      </c>
      <c r="AE22" s="6"/>
      <c r="AF22" s="3" t="s">
        <v>21</v>
      </c>
      <c r="AG22" s="3" t="s">
        <v>984</v>
      </c>
      <c r="AH22" s="3" t="s">
        <v>27</v>
      </c>
      <c r="AI22" s="3" t="s">
        <v>28</v>
      </c>
      <c r="AJ22" s="3" t="s">
        <v>4946</v>
      </c>
      <c r="AK22" s="3"/>
      <c r="AL22" s="3" t="s">
        <v>944</v>
      </c>
      <c r="AM22" s="3"/>
      <c r="AN22" s="10"/>
      <c r="AO22" s="10"/>
      <c r="AP22" s="13" t="s">
        <v>2583</v>
      </c>
      <c r="AQ22" s="13"/>
      <c r="AR22" s="13"/>
      <c r="AS22" s="10"/>
      <c r="AT22" s="10"/>
      <c r="AU22" s="10"/>
      <c r="AV22" s="10"/>
      <c r="AW22" s="10"/>
      <c r="AX22" s="3" t="s">
        <v>58</v>
      </c>
      <c r="AY22" s="10"/>
      <c r="AZ22" s="10"/>
      <c r="BA22" s="3" t="s">
        <v>1133</v>
      </c>
      <c r="BB22" s="3"/>
      <c r="BC22" s="10"/>
      <c r="BD22" s="3" t="s">
        <v>983</v>
      </c>
      <c r="BE22" s="10"/>
      <c r="BF22" s="10"/>
      <c r="BG22" s="3" t="s">
        <v>983</v>
      </c>
      <c r="BH22" s="3" t="s">
        <v>101</v>
      </c>
      <c r="BI22" s="3"/>
      <c r="BJ22" s="3"/>
      <c r="BK22" s="3" t="s">
        <v>21</v>
      </c>
      <c r="BL22" s="3"/>
      <c r="BM22" s="3"/>
      <c r="BN22" s="3" t="s">
        <v>21</v>
      </c>
      <c r="BO22" s="3"/>
      <c r="BP22" s="3"/>
      <c r="BQ22" s="27"/>
      <c r="BR22" s="201"/>
    </row>
    <row r="23" spans="1:70" s="203" customFormat="1" ht="78.75" x14ac:dyDescent="0.25">
      <c r="A23" s="60" t="s">
        <v>966</v>
      </c>
      <c r="B23" s="2" t="s">
        <v>777</v>
      </c>
      <c r="C23" s="6"/>
      <c r="D23" s="6"/>
      <c r="E23" s="6"/>
      <c r="F23" s="3" t="s">
        <v>52</v>
      </c>
      <c r="G23" s="3" t="s">
        <v>1076</v>
      </c>
      <c r="H23" s="3" t="s">
        <v>778</v>
      </c>
      <c r="I23" s="3" t="s">
        <v>993</v>
      </c>
      <c r="J23" s="3" t="s">
        <v>993</v>
      </c>
      <c r="K23" s="4" t="s">
        <v>2383</v>
      </c>
      <c r="L23" s="5" t="s">
        <v>2384</v>
      </c>
      <c r="M23" s="4" t="s">
        <v>2385</v>
      </c>
      <c r="N23" s="4" t="s">
        <v>2780</v>
      </c>
      <c r="O23" s="10" t="e">
        <v>#N/A</v>
      </c>
      <c r="P23" s="10" t="e">
        <v>#N/A</v>
      </c>
      <c r="Q23" s="4" t="s">
        <v>2386</v>
      </c>
      <c r="R23" s="6"/>
      <c r="S23" s="4" t="s">
        <v>2387</v>
      </c>
      <c r="T23" s="19" t="s">
        <v>2388</v>
      </c>
      <c r="U23" s="10" t="s">
        <v>3041</v>
      </c>
      <c r="V23" s="6"/>
      <c r="W23" s="7" t="s">
        <v>779</v>
      </c>
      <c r="X23" s="3" t="s">
        <v>3294</v>
      </c>
      <c r="Y23" s="7" t="s">
        <v>779</v>
      </c>
      <c r="Z23" s="3" t="s">
        <v>182</v>
      </c>
      <c r="AA23" s="7" t="s">
        <v>779</v>
      </c>
      <c r="AB23" s="55" t="s">
        <v>3296</v>
      </c>
      <c r="AC23" s="55" t="s">
        <v>3295</v>
      </c>
      <c r="AD23" s="3" t="s">
        <v>21</v>
      </c>
      <c r="AE23" s="6"/>
      <c r="AF23" s="3" t="s">
        <v>21</v>
      </c>
      <c r="AG23" s="3"/>
      <c r="AH23" s="3" t="s">
        <v>27</v>
      </c>
      <c r="AI23" s="3" t="s">
        <v>28</v>
      </c>
      <c r="AJ23" s="3" t="s">
        <v>4937</v>
      </c>
      <c r="AK23" s="3"/>
      <c r="AL23" s="3" t="s">
        <v>780</v>
      </c>
      <c r="AM23" s="3"/>
      <c r="AN23" s="10"/>
      <c r="AO23" s="10"/>
      <c r="AP23" s="10"/>
      <c r="AQ23" s="10"/>
      <c r="AR23" s="10"/>
      <c r="AS23" s="10"/>
      <c r="AT23" s="10"/>
      <c r="AU23" s="10"/>
      <c r="AV23" s="10"/>
      <c r="AW23" s="10"/>
      <c r="AX23" s="10" t="s">
        <v>2520</v>
      </c>
      <c r="AY23" s="10"/>
      <c r="AZ23" s="10"/>
      <c r="BA23" s="10" t="s">
        <v>2521</v>
      </c>
      <c r="BB23" s="10"/>
      <c r="BC23" s="10"/>
      <c r="BD23" s="3" t="s">
        <v>983</v>
      </c>
      <c r="BE23" s="10"/>
      <c r="BF23" s="10"/>
      <c r="BG23" s="3" t="s">
        <v>983</v>
      </c>
      <c r="BH23" s="3" t="s">
        <v>21</v>
      </c>
      <c r="BI23" s="3"/>
      <c r="BJ23" s="3"/>
      <c r="BK23" s="3" t="s">
        <v>21</v>
      </c>
      <c r="BL23" s="3"/>
      <c r="BM23" s="3"/>
      <c r="BN23" s="3" t="s">
        <v>21</v>
      </c>
      <c r="BO23" s="3"/>
      <c r="BP23" s="3"/>
      <c r="BQ23" s="14"/>
      <c r="BR23" s="201"/>
    </row>
    <row r="24" spans="1:70" s="203" customFormat="1" ht="63" x14ac:dyDescent="0.25">
      <c r="A24" s="60" t="s">
        <v>967</v>
      </c>
      <c r="B24" s="2" t="s">
        <v>915</v>
      </c>
      <c r="C24" s="6"/>
      <c r="D24" s="6"/>
      <c r="E24" s="6"/>
      <c r="F24" s="3" t="s">
        <v>52</v>
      </c>
      <c r="G24" s="3" t="s">
        <v>1114</v>
      </c>
      <c r="H24" s="3" t="s">
        <v>916</v>
      </c>
      <c r="I24" s="3" t="s">
        <v>993</v>
      </c>
      <c r="J24" s="3" t="s">
        <v>993</v>
      </c>
      <c r="K24" s="4" t="s">
        <v>1508</v>
      </c>
      <c r="L24" s="5" t="s">
        <v>616</v>
      </c>
      <c r="M24" s="4" t="s">
        <v>1170</v>
      </c>
      <c r="N24" s="4" t="s">
        <v>2780</v>
      </c>
      <c r="O24" s="10" t="e">
        <v>#N/A</v>
      </c>
      <c r="P24" s="10" t="e">
        <v>#N/A</v>
      </c>
      <c r="Q24" s="4" t="s">
        <v>1509</v>
      </c>
      <c r="R24" s="6"/>
      <c r="S24" s="4" t="s">
        <v>1510</v>
      </c>
      <c r="T24" s="4" t="s">
        <v>21</v>
      </c>
      <c r="U24" s="10" t="s">
        <v>3042</v>
      </c>
      <c r="V24" s="6"/>
      <c r="W24" s="7" t="s">
        <v>633</v>
      </c>
      <c r="X24" s="3" t="s">
        <v>3294</v>
      </c>
      <c r="Y24" s="7" t="s">
        <v>633</v>
      </c>
      <c r="Z24" s="3" t="s">
        <v>182</v>
      </c>
      <c r="AA24" s="7" t="s">
        <v>633</v>
      </c>
      <c r="AB24" s="55" t="s">
        <v>3296</v>
      </c>
      <c r="AC24" s="55" t="s">
        <v>3295</v>
      </c>
      <c r="AD24" s="3" t="s">
        <v>21</v>
      </c>
      <c r="AE24" s="6"/>
      <c r="AF24" s="3" t="s">
        <v>21</v>
      </c>
      <c r="AG24" s="3"/>
      <c r="AH24" s="3" t="s">
        <v>27</v>
      </c>
      <c r="AI24" s="3" t="s">
        <v>28</v>
      </c>
      <c r="AJ24" s="3" t="s">
        <v>4946</v>
      </c>
      <c r="AK24" s="3"/>
      <c r="AL24" s="8" t="s">
        <v>2775</v>
      </c>
      <c r="AM24" s="3"/>
      <c r="AN24" s="10"/>
      <c r="AO24" s="10"/>
      <c r="AP24" s="10" t="s">
        <v>2591</v>
      </c>
      <c r="AQ24" s="10"/>
      <c r="AR24" s="10"/>
      <c r="AS24" s="10"/>
      <c r="AT24" s="10"/>
      <c r="AU24" s="10"/>
      <c r="AV24" s="10"/>
      <c r="AW24" s="10"/>
      <c r="AX24" s="3" t="s">
        <v>47</v>
      </c>
      <c r="AY24" s="10"/>
      <c r="AZ24" s="10"/>
      <c r="BA24" s="3" t="s">
        <v>1011</v>
      </c>
      <c r="BB24" s="3"/>
      <c r="BC24" s="10"/>
      <c r="BD24" s="3"/>
      <c r="BE24" s="10"/>
      <c r="BF24" s="10"/>
      <c r="BG24" s="13"/>
      <c r="BH24" s="3" t="s">
        <v>101</v>
      </c>
      <c r="BI24" s="3"/>
      <c r="BJ24" s="3"/>
      <c r="BK24" s="3" t="s">
        <v>21</v>
      </c>
      <c r="BL24" s="3"/>
      <c r="BM24" s="3"/>
      <c r="BN24" s="3" t="s">
        <v>21</v>
      </c>
      <c r="BO24" s="3"/>
      <c r="BP24" s="3"/>
      <c r="BQ24" s="14"/>
      <c r="BR24" s="201"/>
    </row>
    <row r="26" spans="1:70" s="158" customFormat="1" ht="31.15" customHeight="1" x14ac:dyDescent="0.2">
      <c r="A26" s="210" t="s">
        <v>4904</v>
      </c>
      <c r="B26" s="212" t="s">
        <v>987</v>
      </c>
      <c r="C26" s="212" t="s">
        <v>4905</v>
      </c>
      <c r="D26" s="210" t="s">
        <v>4906</v>
      </c>
      <c r="E26" s="210"/>
      <c r="F26" s="210"/>
      <c r="G26" s="210"/>
      <c r="H26" s="210"/>
      <c r="I26" s="210" t="s">
        <v>4907</v>
      </c>
      <c r="J26" s="210" t="s">
        <v>3431</v>
      </c>
      <c r="K26" s="210"/>
      <c r="L26" s="210"/>
      <c r="M26" s="210"/>
      <c r="N26" s="210"/>
      <c r="O26" s="210"/>
      <c r="P26" s="210" t="s">
        <v>4908</v>
      </c>
      <c r="Q26" s="210"/>
      <c r="R26" s="210"/>
      <c r="S26" s="210"/>
      <c r="T26" s="210"/>
      <c r="U26" s="210"/>
      <c r="V26" s="210"/>
      <c r="W26" s="210"/>
      <c r="X26" s="210"/>
      <c r="Y26" s="210" t="s">
        <v>4909</v>
      </c>
      <c r="Z26" s="210"/>
      <c r="AA26" s="210"/>
      <c r="AB26" s="210"/>
      <c r="AC26" s="210"/>
      <c r="AD26" s="210"/>
      <c r="AE26" s="210"/>
      <c r="AF26" s="210"/>
      <c r="AG26" s="210"/>
      <c r="AH26" s="210"/>
      <c r="AI26" s="210" t="s">
        <v>4910</v>
      </c>
      <c r="AJ26" s="210"/>
      <c r="AK26" s="210"/>
      <c r="AL26" s="210" t="s">
        <v>4911</v>
      </c>
      <c r="AM26" s="210"/>
      <c r="AN26" s="210" t="s">
        <v>4912</v>
      </c>
      <c r="AO26" s="210" t="s">
        <v>52</v>
      </c>
    </row>
    <row r="27" spans="1:70" s="158" customFormat="1" ht="75.599999999999994" customHeight="1" x14ac:dyDescent="0.2">
      <c r="A27" s="210"/>
      <c r="B27" s="213"/>
      <c r="C27" s="213"/>
      <c r="D27" s="175" t="s">
        <v>4913</v>
      </c>
      <c r="E27" s="175" t="s">
        <v>4914</v>
      </c>
      <c r="F27" s="175" t="s">
        <v>4915</v>
      </c>
      <c r="G27" s="175" t="s">
        <v>3295</v>
      </c>
      <c r="H27" s="175" t="s">
        <v>3298</v>
      </c>
      <c r="I27" s="210"/>
      <c r="J27" s="175" t="s">
        <v>29</v>
      </c>
      <c r="K27" s="175" t="s">
        <v>35</v>
      </c>
      <c r="L27" s="175" t="s">
        <v>68</v>
      </c>
      <c r="M27" s="175" t="s">
        <v>138</v>
      </c>
      <c r="N27" s="175" t="s">
        <v>45</v>
      </c>
      <c r="O27" s="175" t="s">
        <v>4916</v>
      </c>
      <c r="P27" s="175" t="s">
        <v>1133</v>
      </c>
      <c r="Q27" s="175" t="s">
        <v>1011</v>
      </c>
      <c r="R27" s="175" t="s">
        <v>3299</v>
      </c>
      <c r="S27" s="175" t="s">
        <v>3300</v>
      </c>
      <c r="T27" s="175" t="s">
        <v>3272</v>
      </c>
      <c r="U27" s="175" t="s">
        <v>3301</v>
      </c>
      <c r="V27" s="175" t="s">
        <v>1004</v>
      </c>
      <c r="W27" s="175" t="s">
        <v>2521</v>
      </c>
      <c r="X27" s="175" t="s">
        <v>4917</v>
      </c>
      <c r="Y27" s="175" t="s">
        <v>1133</v>
      </c>
      <c r="Z27" s="175" t="s">
        <v>1011</v>
      </c>
      <c r="AA27" s="175" t="s">
        <v>2471</v>
      </c>
      <c r="AB27" s="175" t="s">
        <v>3299</v>
      </c>
      <c r="AC27" s="175" t="s">
        <v>3300</v>
      </c>
      <c r="AD27" s="175" t="s">
        <v>3272</v>
      </c>
      <c r="AE27" s="175" t="s">
        <v>3301</v>
      </c>
      <c r="AF27" s="175" t="s">
        <v>32</v>
      </c>
      <c r="AG27" s="175" t="s">
        <v>48</v>
      </c>
      <c r="AH27" s="175" t="s">
        <v>3302</v>
      </c>
      <c r="AI27" s="175" t="s">
        <v>4918</v>
      </c>
      <c r="AJ27" s="175" t="s">
        <v>3299</v>
      </c>
      <c r="AK27" s="175" t="s">
        <v>4919</v>
      </c>
      <c r="AL27" s="175" t="s">
        <v>4920</v>
      </c>
      <c r="AM27" s="175" t="s">
        <v>4921</v>
      </c>
      <c r="AN27" s="210"/>
      <c r="AO27" s="210"/>
    </row>
    <row r="28" spans="1:70" s="141" customFormat="1" ht="52.9" customHeight="1" x14ac:dyDescent="0.2">
      <c r="A28" s="46"/>
      <c r="B28" s="142"/>
      <c r="C28" s="175">
        <f t="shared" ref="C28" si="0">SUM(D28:H28)</f>
        <v>18</v>
      </c>
      <c r="D28" s="48">
        <f>SUM((COUNTIF($AB$7:$AB$40,"HT")+(COUNTIF($AB$7:$AB$40,"TK")+(COUNTIF($AB$7:$AB$40,"TP"))+(COUNTIF($AB$7:$AB$40,"TTT")))))</f>
        <v>1</v>
      </c>
      <c r="E28" s="48">
        <f>SUM((COUNTIF($AB$7:$AB$40,"PHT")+(COUNTIF($AB$7:$AB$40,"PK")+(COUNTIF($AB$7:$AB$40,"PP"))+(COUNTIF($AB$7:$AB$40,"PTT")))))</f>
        <v>2</v>
      </c>
      <c r="F28" s="48">
        <f>SUM((COUNTIF($AB$7:$AB$40,"TBM")+(COUNTIF($AB$7:$AB$40,"TT"))))</f>
        <v>1</v>
      </c>
      <c r="G28" s="48">
        <f>COUNTIF($AB$7:$AB$40,"NV")</f>
        <v>14</v>
      </c>
      <c r="H28" s="48">
        <f>COUNTIF($AB$7:$AB$40,"GV")</f>
        <v>0</v>
      </c>
      <c r="I28" s="48">
        <f>COUNTIF($D$7:$D$40,"x")</f>
        <v>3</v>
      </c>
      <c r="J28" s="48">
        <f>COUNTIF($AJ$7:$AJ$40,"TS")</f>
        <v>0</v>
      </c>
      <c r="K28" s="48">
        <f>COUNTIF($AJ$7:$AJ$40,"THS")</f>
        <v>1</v>
      </c>
      <c r="L28" s="48">
        <f>COUNTIF($AJ$7:$AJ$40,"DH")</f>
        <v>10</v>
      </c>
      <c r="M28" s="48">
        <f>COUNTIF($AJ$7:$AJ$40,"CD")</f>
        <v>1</v>
      </c>
      <c r="N28" s="48">
        <f>COUNTIF($AJ$7:$AJ$24,"TC")</f>
        <v>5</v>
      </c>
      <c r="O28" s="48">
        <f>COUNTIF($AJ$7:$AJ$24,"")</f>
        <v>1</v>
      </c>
      <c r="P28" s="48">
        <f>COUNTIF($BA$7:$BA$40,"A")</f>
        <v>7</v>
      </c>
      <c r="Q28" s="48">
        <f>COUNTIF($BA$7:$BA$40,"B")</f>
        <v>1</v>
      </c>
      <c r="R28" s="48">
        <f>COUNTIF($BA$7:$BA$40,"TC")</f>
        <v>0</v>
      </c>
      <c r="S28" s="48">
        <f>COUNTIF($BA$7:$BA$40,"CD")</f>
        <v>0</v>
      </c>
      <c r="T28" s="48">
        <f>COUNTIF($BA$7:$BA$40,"DH")</f>
        <v>1</v>
      </c>
      <c r="U28" s="48">
        <f>COUNTIF($BA$7:$BA$40,"THS")</f>
        <v>0</v>
      </c>
      <c r="V28" s="48">
        <f>COUNTIF($BB$7:$BB$40,"IC3")</f>
        <v>0</v>
      </c>
      <c r="W28" s="48">
        <f>COUNTIF($BA$7:$BA$40,"UD CNTT CB")</f>
        <v>8</v>
      </c>
      <c r="X28" s="48">
        <f>COUNTIF($BA$7:$BA$40,"UD CNTT NC")</f>
        <v>0</v>
      </c>
      <c r="Y28" s="189">
        <f>SUM((COUNTIF($BG$7:$BG$40,"A"))+(COUNTIF($BG$7:$BG$40,"A1")))</f>
        <v>0</v>
      </c>
      <c r="Z28" s="189">
        <f>SUM((COUNTIF($BG$7:$BG$40,"B"))+(COUNTIF($BG$7:$BG$40,"A2")))</f>
        <v>12</v>
      </c>
      <c r="AA28" s="48">
        <f>COUNTIF($BG$7:$BG$40,"C")</f>
        <v>0</v>
      </c>
      <c r="AB28" s="48">
        <f>COUNTIF($BG$7:$BG$40,"TC")</f>
        <v>0</v>
      </c>
      <c r="AC28" s="48">
        <f>COUNTIF($BG$7:$BG$40,"CD")</f>
        <v>0</v>
      </c>
      <c r="AD28" s="48">
        <f>COUNTIF($BG$7:$BG$40,"DH")</f>
        <v>1</v>
      </c>
      <c r="AE28" s="48">
        <f>COUNTIF($BG$7:$BG$40,"THS")</f>
        <v>0</v>
      </c>
      <c r="AF28" s="48">
        <f>COUNTIF($BG$7:$BG$24,"B1")</f>
        <v>2</v>
      </c>
      <c r="AG28" s="48">
        <f>COUNTIF($BG$7:$BG$40,"B2")</f>
        <v>0</v>
      </c>
      <c r="AH28" s="48">
        <f>COUNTIF($BG$7:$BG$40,"C1")</f>
        <v>0</v>
      </c>
      <c r="AI28" s="48">
        <f>COUNTIF($BH$7:$BH$40,"Sơ cấp")</f>
        <v>5</v>
      </c>
      <c r="AJ28" s="48">
        <f>COUNTIF($BH$7:$BH$40,"Trung cấp")</f>
        <v>6</v>
      </c>
      <c r="AK28" s="48">
        <f>COUNTIF($BH$7:$BH$40,"Cao cấp")</f>
        <v>1</v>
      </c>
      <c r="AL28" s="48">
        <f>COUNTIF($X$7:$X$40,"Sở GDĐT TPHCM")</f>
        <v>12</v>
      </c>
      <c r="AM28" s="48">
        <f>COUNTIF($X$7:$X$40,"Trường CĐ Lý Tự Trọng TPHCM")</f>
        <v>6</v>
      </c>
      <c r="AN28" s="48">
        <f>COUNTIF($AG$7:$AG$40,"x")</f>
        <v>8</v>
      </c>
      <c r="AO28" s="48">
        <f>COUNTIF($F$7:$F$40,"Nữ")</f>
        <v>8</v>
      </c>
    </row>
    <row r="1287" spans="42:42" x14ac:dyDescent="0.25">
      <c r="AP1287" s="1">
        <f>COUNTIF(AJ7:AJ9,"Thạc sỹ")</f>
        <v>0</v>
      </c>
    </row>
  </sheetData>
  <autoFilter ref="A6:BQ24"/>
  <mergeCells count="59">
    <mergeCell ref="AO26:AO27"/>
    <mergeCell ref="A26:A27"/>
    <mergeCell ref="B26:B27"/>
    <mergeCell ref="C26:C27"/>
    <mergeCell ref="D26:H26"/>
    <mergeCell ref="I26:I27"/>
    <mergeCell ref="J26:O26"/>
    <mergeCell ref="P26:X26"/>
    <mergeCell ref="Y26:AH26"/>
    <mergeCell ref="AI26:AK26"/>
    <mergeCell ref="AL26:AM26"/>
    <mergeCell ref="AN26:AN2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42"/>
  <sheetViews>
    <sheetView topLeftCell="A4" zoomScaleNormal="100" zoomScaleSheetLayoutView="90" workbookViewId="0">
      <pane ySplit="3" topLeftCell="A16" activePane="bottomLeft" state="frozen"/>
      <selection activeCell="A4" sqref="A4"/>
      <selection pane="bottomLeft" activeCell="D21" sqref="D21"/>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107"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25"/>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88"/>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26"/>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08"/>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91" customFormat="1" ht="141.75" x14ac:dyDescent="0.25">
      <c r="A7" s="60" t="s">
        <v>950</v>
      </c>
      <c r="B7" s="87" t="s">
        <v>132</v>
      </c>
      <c r="C7" s="10"/>
      <c r="D7" s="10" t="s">
        <v>984</v>
      </c>
      <c r="E7" s="10" t="s">
        <v>984</v>
      </c>
      <c r="F7" s="3" t="s">
        <v>19</v>
      </c>
      <c r="G7" s="3" t="s">
        <v>1043</v>
      </c>
      <c r="H7" s="3" t="s">
        <v>133</v>
      </c>
      <c r="I7" s="3" t="s">
        <v>988</v>
      </c>
      <c r="J7" s="3" t="s">
        <v>996</v>
      </c>
      <c r="K7" s="4" t="s">
        <v>1676</v>
      </c>
      <c r="L7" s="5" t="s">
        <v>1677</v>
      </c>
      <c r="M7" s="4" t="s">
        <v>1170</v>
      </c>
      <c r="N7" s="4" t="s">
        <v>2780</v>
      </c>
      <c r="O7" s="10" t="s">
        <v>2782</v>
      </c>
      <c r="P7" s="10" t="s">
        <v>2801</v>
      </c>
      <c r="Q7" s="4" t="s">
        <v>1678</v>
      </c>
      <c r="R7" s="6"/>
      <c r="S7" s="4" t="s">
        <v>1679</v>
      </c>
      <c r="T7" s="19" t="s">
        <v>1680</v>
      </c>
      <c r="U7" s="10" t="s">
        <v>3001</v>
      </c>
      <c r="V7" s="6"/>
      <c r="W7" s="7" t="s">
        <v>99</v>
      </c>
      <c r="X7" s="3" t="s">
        <v>33</v>
      </c>
      <c r="Y7" s="7" t="s">
        <v>134</v>
      </c>
      <c r="Z7" s="3" t="s">
        <v>24</v>
      </c>
      <c r="AA7" s="7" t="s">
        <v>99</v>
      </c>
      <c r="AB7" s="3" t="s">
        <v>4944</v>
      </c>
      <c r="AC7" s="3" t="s">
        <v>65</v>
      </c>
      <c r="AD7" s="7" t="s">
        <v>135</v>
      </c>
      <c r="AE7" s="6"/>
      <c r="AF7" s="3" t="s">
        <v>21</v>
      </c>
      <c r="AG7" s="3" t="s">
        <v>984</v>
      </c>
      <c r="AH7" s="3" t="s">
        <v>27</v>
      </c>
      <c r="AI7" s="3" t="s">
        <v>28</v>
      </c>
      <c r="AJ7" s="62" t="s">
        <v>3301</v>
      </c>
      <c r="AK7" s="54" t="s">
        <v>3289</v>
      </c>
      <c r="AL7" s="54" t="s">
        <v>4723</v>
      </c>
      <c r="AM7" s="54" t="s">
        <v>4724</v>
      </c>
      <c r="AN7" s="86" t="s">
        <v>4725</v>
      </c>
      <c r="AO7" s="95" t="s">
        <v>3446</v>
      </c>
      <c r="AP7" s="54" t="s">
        <v>2584</v>
      </c>
      <c r="AQ7" s="54" t="s">
        <v>4726</v>
      </c>
      <c r="AR7" s="54" t="s">
        <v>4727</v>
      </c>
      <c r="AS7" s="55"/>
      <c r="AT7" s="55"/>
      <c r="AU7" s="55"/>
      <c r="AV7" s="55"/>
      <c r="AW7" s="55"/>
      <c r="AX7" s="55" t="s">
        <v>1133</v>
      </c>
      <c r="AY7" s="86" t="s">
        <v>4728</v>
      </c>
      <c r="AZ7" s="88" t="s">
        <v>3294</v>
      </c>
      <c r="BA7" s="55" t="s">
        <v>1133</v>
      </c>
      <c r="BB7" s="55"/>
      <c r="BC7" s="54" t="s">
        <v>3532</v>
      </c>
      <c r="BD7" s="55" t="s">
        <v>32</v>
      </c>
      <c r="BE7" s="86" t="s">
        <v>4729</v>
      </c>
      <c r="BF7" s="86" t="s">
        <v>4730</v>
      </c>
      <c r="BG7" s="55" t="s">
        <v>32</v>
      </c>
      <c r="BH7" s="94" t="s">
        <v>45</v>
      </c>
      <c r="BI7" s="55"/>
      <c r="BJ7" s="55"/>
      <c r="BK7" s="55" t="s">
        <v>21</v>
      </c>
      <c r="BL7" s="55"/>
      <c r="BM7" s="55"/>
      <c r="BN7" s="54" t="s">
        <v>4731</v>
      </c>
      <c r="BO7" s="54" t="s">
        <v>4732</v>
      </c>
      <c r="BP7" s="54" t="s">
        <v>4733</v>
      </c>
      <c r="BQ7" s="90" t="s">
        <v>4734</v>
      </c>
      <c r="BR7" s="200" t="s">
        <v>3389</v>
      </c>
    </row>
    <row r="8" spans="1:70" s="203" customFormat="1" ht="53.45" customHeight="1" x14ac:dyDescent="0.25">
      <c r="A8" s="60" t="s">
        <v>951</v>
      </c>
      <c r="B8" s="2" t="s">
        <v>209</v>
      </c>
      <c r="C8" s="6"/>
      <c r="D8" s="6"/>
      <c r="E8" s="6"/>
      <c r="F8" s="3" t="s">
        <v>52</v>
      </c>
      <c r="G8" s="3" t="s">
        <v>1061</v>
      </c>
      <c r="H8" s="3" t="s">
        <v>210</v>
      </c>
      <c r="I8" s="3" t="s">
        <v>996</v>
      </c>
      <c r="J8" s="3" t="s">
        <v>996</v>
      </c>
      <c r="K8" s="9" t="s">
        <v>2674</v>
      </c>
      <c r="L8" s="12" t="s">
        <v>2675</v>
      </c>
      <c r="M8" s="4" t="s">
        <v>2676</v>
      </c>
      <c r="N8" s="4" t="s">
        <v>2780</v>
      </c>
      <c r="O8" s="10" t="s">
        <v>2621</v>
      </c>
      <c r="P8" s="10" t="s">
        <v>2802</v>
      </c>
      <c r="Q8" s="4" t="s">
        <v>1853</v>
      </c>
      <c r="R8" s="6"/>
      <c r="S8" s="4" t="s">
        <v>1854</v>
      </c>
      <c r="T8" s="19" t="s">
        <v>1855</v>
      </c>
      <c r="U8" s="10" t="s">
        <v>3002</v>
      </c>
      <c r="V8" s="6"/>
      <c r="W8" s="7" t="s">
        <v>211</v>
      </c>
      <c r="X8" s="3" t="s">
        <v>33</v>
      </c>
      <c r="Y8" s="7" t="s">
        <v>211</v>
      </c>
      <c r="Z8" s="3" t="s">
        <v>90</v>
      </c>
      <c r="AA8" s="7" t="s">
        <v>99</v>
      </c>
      <c r="AB8" s="55" t="s">
        <v>4941</v>
      </c>
      <c r="AC8" s="3" t="s">
        <v>137</v>
      </c>
      <c r="AD8" s="7" t="s">
        <v>212</v>
      </c>
      <c r="AE8" s="6"/>
      <c r="AF8" s="7" t="s">
        <v>213</v>
      </c>
      <c r="AG8" s="7" t="s">
        <v>984</v>
      </c>
      <c r="AH8" s="3" t="s">
        <v>27</v>
      </c>
      <c r="AI8" s="3" t="s">
        <v>28</v>
      </c>
      <c r="AJ8" s="3" t="s">
        <v>4946</v>
      </c>
      <c r="AK8" s="3"/>
      <c r="AL8" s="3" t="s">
        <v>214</v>
      </c>
      <c r="AM8" s="3"/>
      <c r="AN8" s="10"/>
      <c r="AO8" s="10"/>
      <c r="AP8" s="3" t="s">
        <v>2585</v>
      </c>
      <c r="AQ8" s="3"/>
      <c r="AR8" s="3"/>
      <c r="AS8" s="3"/>
      <c r="AT8" s="3"/>
      <c r="AU8" s="3"/>
      <c r="AV8" s="3"/>
      <c r="AW8" s="3"/>
      <c r="AX8" s="3" t="s">
        <v>1133</v>
      </c>
      <c r="AY8" s="10"/>
      <c r="AZ8" s="10"/>
      <c r="BA8" s="3" t="s">
        <v>1133</v>
      </c>
      <c r="BB8" s="3"/>
      <c r="BC8" s="10"/>
      <c r="BD8" s="3" t="s">
        <v>3302</v>
      </c>
      <c r="BE8" s="10"/>
      <c r="BF8" s="10"/>
      <c r="BG8" s="3" t="s">
        <v>3302</v>
      </c>
      <c r="BH8" s="3" t="s">
        <v>45</v>
      </c>
      <c r="BI8" s="3"/>
      <c r="BJ8" s="3"/>
      <c r="BK8" s="3" t="s">
        <v>21</v>
      </c>
      <c r="BL8" s="3"/>
      <c r="BM8" s="3"/>
      <c r="BN8" s="3" t="s">
        <v>46</v>
      </c>
      <c r="BO8" s="3"/>
      <c r="BP8" s="3"/>
      <c r="BQ8" s="26" t="s">
        <v>3311</v>
      </c>
      <c r="BR8" s="201" t="s">
        <v>3389</v>
      </c>
    </row>
    <row r="9" spans="1:70" s="203" customFormat="1" ht="37.9" customHeight="1" x14ac:dyDescent="0.25">
      <c r="A9" s="60" t="s">
        <v>952</v>
      </c>
      <c r="B9" s="2" t="s">
        <v>739</v>
      </c>
      <c r="C9" s="6"/>
      <c r="D9" s="6"/>
      <c r="E9" s="6"/>
      <c r="F9" s="3" t="s">
        <v>52</v>
      </c>
      <c r="G9" s="3" t="s">
        <v>1039</v>
      </c>
      <c r="H9" s="3" t="s">
        <v>740</v>
      </c>
      <c r="I9" s="3" t="s">
        <v>996</v>
      </c>
      <c r="J9" s="3" t="s">
        <v>996</v>
      </c>
      <c r="K9" s="4" t="s">
        <v>1290</v>
      </c>
      <c r="L9" s="5" t="s">
        <v>1291</v>
      </c>
      <c r="M9" s="4" t="s">
        <v>1184</v>
      </c>
      <c r="N9" s="4" t="s">
        <v>2780</v>
      </c>
      <c r="O9" s="10" t="s">
        <v>2621</v>
      </c>
      <c r="P9" s="10" t="s">
        <v>2803</v>
      </c>
      <c r="Q9" s="4" t="s">
        <v>1292</v>
      </c>
      <c r="R9" s="6"/>
      <c r="S9" s="4" t="s">
        <v>1293</v>
      </c>
      <c r="T9" s="4" t="s">
        <v>21</v>
      </c>
      <c r="U9" s="10" t="s">
        <v>3003</v>
      </c>
      <c r="V9" s="6"/>
      <c r="W9" s="7" t="s">
        <v>312</v>
      </c>
      <c r="X9" s="3" t="s">
        <v>33</v>
      </c>
      <c r="Y9" s="7" t="s">
        <v>41</v>
      </c>
      <c r="Z9" s="3" t="s">
        <v>90</v>
      </c>
      <c r="AA9" s="7" t="s">
        <v>41</v>
      </c>
      <c r="AB9" s="55" t="s">
        <v>3296</v>
      </c>
      <c r="AC9" s="3" t="s">
        <v>3295</v>
      </c>
      <c r="AD9" s="3" t="s">
        <v>21</v>
      </c>
      <c r="AE9" s="6"/>
      <c r="AF9" s="3" t="s">
        <v>21</v>
      </c>
      <c r="AG9" s="3"/>
      <c r="AH9" s="3" t="s">
        <v>27</v>
      </c>
      <c r="AI9" s="3" t="s">
        <v>28</v>
      </c>
      <c r="AJ9" s="3" t="s">
        <v>3299</v>
      </c>
      <c r="AK9" s="3"/>
      <c r="AL9" s="3" t="s">
        <v>214</v>
      </c>
      <c r="AM9" s="3"/>
      <c r="AN9" s="10"/>
      <c r="AO9" s="10"/>
      <c r="AP9" s="10"/>
      <c r="AQ9" s="10"/>
      <c r="AR9" s="10"/>
      <c r="AS9" s="10"/>
      <c r="AT9" s="10"/>
      <c r="AU9" s="10"/>
      <c r="AV9" s="10"/>
      <c r="AW9" s="10"/>
      <c r="AX9" s="3" t="s">
        <v>1011</v>
      </c>
      <c r="AY9" s="10"/>
      <c r="AZ9" s="10"/>
      <c r="BA9" s="3" t="s">
        <v>1011</v>
      </c>
      <c r="BB9" s="3"/>
      <c r="BC9" s="10"/>
      <c r="BD9" s="3" t="s">
        <v>983</v>
      </c>
      <c r="BE9" s="10"/>
      <c r="BF9" s="10"/>
      <c r="BG9" s="3" t="s">
        <v>983</v>
      </c>
      <c r="BH9" s="3" t="s">
        <v>21</v>
      </c>
      <c r="BI9" s="3"/>
      <c r="BJ9" s="3"/>
      <c r="BK9" s="3" t="s">
        <v>21</v>
      </c>
      <c r="BL9" s="3"/>
      <c r="BM9" s="3"/>
      <c r="BN9" s="3" t="s">
        <v>21</v>
      </c>
      <c r="BO9" s="3"/>
      <c r="BP9" s="3"/>
      <c r="BQ9" s="14"/>
      <c r="BR9" s="201"/>
    </row>
    <row r="10" spans="1:70" s="203" customFormat="1" ht="47.25" x14ac:dyDescent="0.25">
      <c r="A10" s="60" t="s">
        <v>953</v>
      </c>
      <c r="B10" s="2" t="s">
        <v>893</v>
      </c>
      <c r="C10" s="6"/>
      <c r="D10" s="6"/>
      <c r="E10" s="6"/>
      <c r="F10" s="3" t="s">
        <v>52</v>
      </c>
      <c r="G10" s="3" t="s">
        <v>1027</v>
      </c>
      <c r="H10" s="3" t="s">
        <v>894</v>
      </c>
      <c r="I10" s="3" t="s">
        <v>996</v>
      </c>
      <c r="J10" s="3" t="s">
        <v>996</v>
      </c>
      <c r="K10" s="4" t="s">
        <v>1410</v>
      </c>
      <c r="L10" s="5" t="s">
        <v>1411</v>
      </c>
      <c r="M10" s="4" t="s">
        <v>1170</v>
      </c>
      <c r="N10" s="4" t="s">
        <v>2780</v>
      </c>
      <c r="O10" s="10" t="s">
        <v>2621</v>
      </c>
      <c r="P10" s="10" t="s">
        <v>1100</v>
      </c>
      <c r="Q10" s="4" t="s">
        <v>1412</v>
      </c>
      <c r="R10" s="6"/>
      <c r="S10" s="4" t="s">
        <v>1413</v>
      </c>
      <c r="T10" s="19" t="s">
        <v>1414</v>
      </c>
      <c r="U10" s="10" t="s">
        <v>3004</v>
      </c>
      <c r="V10" s="6"/>
      <c r="W10" s="7" t="s">
        <v>327</v>
      </c>
      <c r="X10" s="3" t="s">
        <v>33</v>
      </c>
      <c r="Y10" s="7" t="s">
        <v>895</v>
      </c>
      <c r="Z10" s="3" t="s">
        <v>90</v>
      </c>
      <c r="AA10" s="7" t="s">
        <v>895</v>
      </c>
      <c r="AB10" s="55" t="s">
        <v>3296</v>
      </c>
      <c r="AC10" s="3" t="s">
        <v>3295</v>
      </c>
      <c r="AD10" s="3" t="s">
        <v>21</v>
      </c>
      <c r="AE10" s="6"/>
      <c r="AF10" s="3" t="s">
        <v>21</v>
      </c>
      <c r="AG10" s="3"/>
      <c r="AH10" s="3" t="s">
        <v>27</v>
      </c>
      <c r="AI10" s="3" t="s">
        <v>28</v>
      </c>
      <c r="AJ10" s="3" t="s">
        <v>4946</v>
      </c>
      <c r="AK10" s="3"/>
      <c r="AL10" s="3" t="s">
        <v>896</v>
      </c>
      <c r="AM10" s="3"/>
      <c r="AN10" s="10"/>
      <c r="AO10" s="10"/>
      <c r="AP10" s="10" t="s">
        <v>2560</v>
      </c>
      <c r="AQ10" s="10"/>
      <c r="AR10" s="10"/>
      <c r="AS10" s="10"/>
      <c r="AT10" s="10"/>
      <c r="AU10" s="10"/>
      <c r="AV10" s="10"/>
      <c r="AW10" s="10"/>
      <c r="AX10" s="3" t="s">
        <v>1133</v>
      </c>
      <c r="AY10" s="10"/>
      <c r="AZ10" s="10"/>
      <c r="BA10" s="3" t="s">
        <v>1133</v>
      </c>
      <c r="BB10" s="3"/>
      <c r="BC10" s="10"/>
      <c r="BD10" s="3" t="s">
        <v>983</v>
      </c>
      <c r="BE10" s="10"/>
      <c r="BF10" s="10"/>
      <c r="BG10" s="3" t="s">
        <v>983</v>
      </c>
      <c r="BH10" s="3" t="s">
        <v>101</v>
      </c>
      <c r="BI10" s="3"/>
      <c r="BJ10" s="3"/>
      <c r="BK10" s="3" t="s">
        <v>21</v>
      </c>
      <c r="BL10" s="3"/>
      <c r="BM10" s="3"/>
      <c r="BN10" s="3" t="s">
        <v>21</v>
      </c>
      <c r="BO10" s="3"/>
      <c r="BP10" s="3"/>
      <c r="BQ10" s="14"/>
      <c r="BR10" s="201"/>
    </row>
    <row r="11" spans="1:70" s="203" customFormat="1" ht="47.25" x14ac:dyDescent="0.25">
      <c r="A11" s="60" t="s">
        <v>954</v>
      </c>
      <c r="B11" s="2" t="s">
        <v>736</v>
      </c>
      <c r="C11" s="6"/>
      <c r="D11" s="6"/>
      <c r="E11" s="6"/>
      <c r="F11" s="3" t="s">
        <v>52</v>
      </c>
      <c r="G11" s="3" t="s">
        <v>1072</v>
      </c>
      <c r="H11" s="3" t="s">
        <v>737</v>
      </c>
      <c r="I11" s="3" t="s">
        <v>996</v>
      </c>
      <c r="J11" s="3" t="s">
        <v>996</v>
      </c>
      <c r="K11" s="4" t="s">
        <v>2254</v>
      </c>
      <c r="L11" s="5" t="s">
        <v>2255</v>
      </c>
      <c r="M11" s="4" t="s">
        <v>1170</v>
      </c>
      <c r="N11" s="4" t="s">
        <v>2780</v>
      </c>
      <c r="O11" s="10" t="s">
        <v>2621</v>
      </c>
      <c r="P11" s="10" t="s">
        <v>2804</v>
      </c>
      <c r="Q11" s="4" t="s">
        <v>2256</v>
      </c>
      <c r="R11" s="6"/>
      <c r="S11" s="4" t="s">
        <v>2257</v>
      </c>
      <c r="T11" s="19" t="s">
        <v>2258</v>
      </c>
      <c r="U11" s="10" t="s">
        <v>3005</v>
      </c>
      <c r="V11" s="6"/>
      <c r="W11" s="7" t="s">
        <v>239</v>
      </c>
      <c r="X11" s="3" t="s">
        <v>33</v>
      </c>
      <c r="Y11" s="7" t="s">
        <v>215</v>
      </c>
      <c r="Z11" s="3" t="s">
        <v>90</v>
      </c>
      <c r="AA11" s="7" t="s">
        <v>215</v>
      </c>
      <c r="AB11" s="55" t="s">
        <v>3296</v>
      </c>
      <c r="AC11" s="3" t="s">
        <v>3295</v>
      </c>
      <c r="AD11" s="3" t="s">
        <v>21</v>
      </c>
      <c r="AE11" s="6"/>
      <c r="AF11" s="3" t="s">
        <v>21</v>
      </c>
      <c r="AG11" s="3"/>
      <c r="AH11" s="3" t="s">
        <v>27</v>
      </c>
      <c r="AI11" s="3" t="s">
        <v>28</v>
      </c>
      <c r="AJ11" s="3" t="s">
        <v>4946</v>
      </c>
      <c r="AK11" s="3"/>
      <c r="AL11" s="3" t="s">
        <v>214</v>
      </c>
      <c r="AM11" s="3" t="s">
        <v>2567</v>
      </c>
      <c r="AN11" s="10"/>
      <c r="AO11" s="10"/>
      <c r="AP11" s="3" t="s">
        <v>2585</v>
      </c>
      <c r="AQ11" s="3"/>
      <c r="AR11" s="3"/>
      <c r="AS11" s="10"/>
      <c r="AT11" s="10"/>
      <c r="AU11" s="10"/>
      <c r="AV11" s="10"/>
      <c r="AW11" s="10"/>
      <c r="AX11" s="3" t="s">
        <v>3299</v>
      </c>
      <c r="AY11" s="10"/>
      <c r="AZ11" s="10"/>
      <c r="BA11" s="3" t="s">
        <v>3299</v>
      </c>
      <c r="BB11" s="3"/>
      <c r="BC11" s="10"/>
      <c r="BD11" s="3" t="s">
        <v>3314</v>
      </c>
      <c r="BE11" s="10"/>
      <c r="BF11" s="10"/>
      <c r="BG11" s="3" t="s">
        <v>3314</v>
      </c>
      <c r="BH11" s="3" t="s">
        <v>21</v>
      </c>
      <c r="BI11" s="3"/>
      <c r="BJ11" s="3"/>
      <c r="BK11" s="3" t="s">
        <v>21</v>
      </c>
      <c r="BL11" s="3"/>
      <c r="BM11" s="3"/>
      <c r="BN11" s="3" t="s">
        <v>21</v>
      </c>
      <c r="BO11" s="3"/>
      <c r="BP11" s="3"/>
      <c r="BQ11" s="2"/>
      <c r="BR11" s="201"/>
    </row>
    <row r="12" spans="1:70" s="203" customFormat="1" ht="63" x14ac:dyDescent="0.25">
      <c r="A12" s="60" t="s">
        <v>955</v>
      </c>
      <c r="B12" s="2" t="s">
        <v>883</v>
      </c>
      <c r="C12" s="6"/>
      <c r="D12" s="6"/>
      <c r="E12" s="6"/>
      <c r="F12" s="3" t="s">
        <v>52</v>
      </c>
      <c r="G12" s="3" t="s">
        <v>1045</v>
      </c>
      <c r="H12" s="3" t="s">
        <v>884</v>
      </c>
      <c r="I12" s="3" t="s">
        <v>996</v>
      </c>
      <c r="J12" s="3" t="s">
        <v>996</v>
      </c>
      <c r="K12" s="4" t="s">
        <v>1833</v>
      </c>
      <c r="L12" s="5" t="s">
        <v>1834</v>
      </c>
      <c r="M12" s="4" t="s">
        <v>1170</v>
      </c>
      <c r="N12" s="4" t="s">
        <v>2780</v>
      </c>
      <c r="O12" s="10" t="s">
        <v>2621</v>
      </c>
      <c r="P12" s="10" t="s">
        <v>2805</v>
      </c>
      <c r="Q12" s="4" t="s">
        <v>1835</v>
      </c>
      <c r="R12" s="6"/>
      <c r="S12" s="4" t="s">
        <v>1836</v>
      </c>
      <c r="T12" s="4" t="s">
        <v>1837</v>
      </c>
      <c r="U12" s="10" t="s">
        <v>3006</v>
      </c>
      <c r="V12" s="6"/>
      <c r="W12" s="7" t="s">
        <v>216</v>
      </c>
      <c r="X12" s="3" t="s">
        <v>33</v>
      </c>
      <c r="Y12" s="7" t="s">
        <v>830</v>
      </c>
      <c r="Z12" s="3" t="s">
        <v>90</v>
      </c>
      <c r="AA12" s="7" t="s">
        <v>830</v>
      </c>
      <c r="AB12" s="55" t="s">
        <v>3296</v>
      </c>
      <c r="AC12" s="3" t="s">
        <v>3295</v>
      </c>
      <c r="AD12" s="3" t="s">
        <v>21</v>
      </c>
      <c r="AE12" s="6"/>
      <c r="AF12" s="3" t="s">
        <v>21</v>
      </c>
      <c r="AG12" s="3"/>
      <c r="AH12" s="3" t="s">
        <v>27</v>
      </c>
      <c r="AI12" s="3" t="s">
        <v>28</v>
      </c>
      <c r="AJ12" s="3" t="s">
        <v>4946</v>
      </c>
      <c r="AK12" s="3"/>
      <c r="AL12" s="3" t="s">
        <v>214</v>
      </c>
      <c r="AM12" s="3"/>
      <c r="AN12" s="10"/>
      <c r="AO12" s="10"/>
      <c r="AP12" s="10" t="s">
        <v>2560</v>
      </c>
      <c r="AQ12" s="10"/>
      <c r="AR12" s="10"/>
      <c r="AS12" s="10"/>
      <c r="AT12" s="10"/>
      <c r="AU12" s="10"/>
      <c r="AV12" s="10"/>
      <c r="AW12" s="10"/>
      <c r="AX12" s="3" t="s">
        <v>1133</v>
      </c>
      <c r="AY12" s="10"/>
      <c r="AZ12" s="10"/>
      <c r="BA12" s="3" t="s">
        <v>1133</v>
      </c>
      <c r="BB12" s="3"/>
      <c r="BC12" s="10"/>
      <c r="BD12" s="3" t="s">
        <v>983</v>
      </c>
      <c r="BE12" s="10"/>
      <c r="BF12" s="10"/>
      <c r="BG12" s="3" t="s">
        <v>983</v>
      </c>
      <c r="BH12" s="3" t="s">
        <v>101</v>
      </c>
      <c r="BI12" s="3"/>
      <c r="BJ12" s="3"/>
      <c r="BK12" s="3" t="s">
        <v>21</v>
      </c>
      <c r="BL12" s="3"/>
      <c r="BM12" s="3"/>
      <c r="BN12" s="3" t="s">
        <v>21</v>
      </c>
      <c r="BO12" s="3"/>
      <c r="BP12" s="3"/>
      <c r="BQ12" s="14"/>
      <c r="BR12" s="201"/>
    </row>
    <row r="13" spans="1:70" s="203" customFormat="1" ht="63" x14ac:dyDescent="0.25">
      <c r="A13" s="60" t="s">
        <v>956</v>
      </c>
      <c r="B13" s="2" t="s">
        <v>785</v>
      </c>
      <c r="C13" s="6"/>
      <c r="D13" s="6"/>
      <c r="E13" s="6"/>
      <c r="F13" s="3" t="s">
        <v>19</v>
      </c>
      <c r="G13" s="3" t="s">
        <v>1027</v>
      </c>
      <c r="H13" s="3" t="s">
        <v>786</v>
      </c>
      <c r="I13" s="3" t="s">
        <v>996</v>
      </c>
      <c r="J13" s="3" t="s">
        <v>996</v>
      </c>
      <c r="K13" s="4" t="s">
        <v>2085</v>
      </c>
      <c r="L13" s="12" t="s">
        <v>2677</v>
      </c>
      <c r="M13" s="4" t="s">
        <v>1170</v>
      </c>
      <c r="N13" s="4" t="s">
        <v>2780</v>
      </c>
      <c r="O13" s="10" t="s">
        <v>2621</v>
      </c>
      <c r="P13" s="10" t="s">
        <v>2806</v>
      </c>
      <c r="Q13" s="4" t="s">
        <v>2086</v>
      </c>
      <c r="R13" s="6"/>
      <c r="S13" s="4" t="s">
        <v>2087</v>
      </c>
      <c r="T13" s="4" t="s">
        <v>2088</v>
      </c>
      <c r="U13" s="10" t="s">
        <v>3007</v>
      </c>
      <c r="V13" s="6"/>
      <c r="W13" s="7" t="s">
        <v>110</v>
      </c>
      <c r="X13" s="3" t="s">
        <v>33</v>
      </c>
      <c r="Y13" s="7" t="s">
        <v>322</v>
      </c>
      <c r="Z13" s="3" t="s">
        <v>90</v>
      </c>
      <c r="AA13" s="7" t="s">
        <v>322</v>
      </c>
      <c r="AB13" s="55" t="s">
        <v>3296</v>
      </c>
      <c r="AC13" s="3" t="s">
        <v>3295</v>
      </c>
      <c r="AD13" s="3" t="s">
        <v>21</v>
      </c>
      <c r="AE13" s="6"/>
      <c r="AF13" s="3" t="s">
        <v>21</v>
      </c>
      <c r="AG13" s="3"/>
      <c r="AH13" s="3" t="s">
        <v>27</v>
      </c>
      <c r="AI13" s="3" t="s">
        <v>28</v>
      </c>
      <c r="AJ13" s="3" t="s">
        <v>4946</v>
      </c>
      <c r="AK13" s="3"/>
      <c r="AL13" s="3" t="s">
        <v>96</v>
      </c>
      <c r="AM13" s="3"/>
      <c r="AN13" s="10"/>
      <c r="AO13" s="10"/>
      <c r="AP13" s="10" t="s">
        <v>2560</v>
      </c>
      <c r="AQ13" s="10"/>
      <c r="AR13" s="10"/>
      <c r="AS13" s="10"/>
      <c r="AT13" s="10"/>
      <c r="AU13" s="10"/>
      <c r="AV13" s="10"/>
      <c r="AW13" s="10"/>
      <c r="AX13" s="3" t="s">
        <v>1011</v>
      </c>
      <c r="AY13" s="10"/>
      <c r="AZ13" s="10"/>
      <c r="BA13" s="3" t="s">
        <v>1011</v>
      </c>
      <c r="BB13" s="3"/>
      <c r="BC13" s="10"/>
      <c r="BD13" s="3" t="s">
        <v>983</v>
      </c>
      <c r="BE13" s="10"/>
      <c r="BF13" s="10"/>
      <c r="BG13" s="3" t="s">
        <v>983</v>
      </c>
      <c r="BH13" s="3" t="s">
        <v>101</v>
      </c>
      <c r="BI13" s="3"/>
      <c r="BJ13" s="3"/>
      <c r="BK13" s="3" t="s">
        <v>2448</v>
      </c>
      <c r="BL13" s="3"/>
      <c r="BM13" s="3"/>
      <c r="BN13" s="3" t="s">
        <v>21</v>
      </c>
      <c r="BO13" s="3"/>
      <c r="BP13" s="3"/>
      <c r="BQ13" s="14"/>
      <c r="BR13" s="201"/>
    </row>
    <row r="14" spans="1:70" s="203" customFormat="1" ht="63" x14ac:dyDescent="0.25">
      <c r="A14" s="60" t="s">
        <v>957</v>
      </c>
      <c r="B14" s="2" t="s">
        <v>925</v>
      </c>
      <c r="C14" s="6"/>
      <c r="D14" s="6"/>
      <c r="E14" s="6"/>
      <c r="F14" s="3" t="s">
        <v>52</v>
      </c>
      <c r="G14" s="3" t="s">
        <v>1091</v>
      </c>
      <c r="H14" s="3" t="s">
        <v>926</v>
      </c>
      <c r="I14" s="3" t="s">
        <v>996</v>
      </c>
      <c r="J14" s="3" t="s">
        <v>996</v>
      </c>
      <c r="K14" s="9" t="s">
        <v>2678</v>
      </c>
      <c r="L14" s="12" t="s">
        <v>2679</v>
      </c>
      <c r="M14" s="4" t="s">
        <v>1170</v>
      </c>
      <c r="N14" s="4" t="s">
        <v>2780</v>
      </c>
      <c r="O14" s="10" t="e">
        <v>#N/A</v>
      </c>
      <c r="P14" s="10" t="e">
        <v>#N/A</v>
      </c>
      <c r="Q14" s="4" t="s">
        <v>2269</v>
      </c>
      <c r="R14" s="6"/>
      <c r="S14" s="4" t="s">
        <v>2270</v>
      </c>
      <c r="T14" s="19" t="s">
        <v>2271</v>
      </c>
      <c r="U14" s="10" t="s">
        <v>3008</v>
      </c>
      <c r="V14" s="6"/>
      <c r="W14" s="7" t="s">
        <v>283</v>
      </c>
      <c r="X14" s="3" t="s">
        <v>3294</v>
      </c>
      <c r="Y14" s="7" t="s">
        <v>283</v>
      </c>
      <c r="Z14" s="3" t="s">
        <v>182</v>
      </c>
      <c r="AA14" s="7" t="s">
        <v>283</v>
      </c>
      <c r="AB14" s="55" t="s">
        <v>3296</v>
      </c>
      <c r="AC14" s="3" t="s">
        <v>3295</v>
      </c>
      <c r="AD14" s="3" t="s">
        <v>21</v>
      </c>
      <c r="AE14" s="6"/>
      <c r="AF14" s="3" t="s">
        <v>21</v>
      </c>
      <c r="AG14" s="3"/>
      <c r="AH14" s="3" t="s">
        <v>27</v>
      </c>
      <c r="AI14" s="3" t="s">
        <v>28</v>
      </c>
      <c r="AJ14" s="3" t="s">
        <v>4946</v>
      </c>
      <c r="AK14" s="3"/>
      <c r="AL14" s="3" t="s">
        <v>927</v>
      </c>
      <c r="AM14" s="3"/>
      <c r="AN14" s="10"/>
      <c r="AO14" s="10"/>
      <c r="AP14" s="10" t="s">
        <v>2560</v>
      </c>
      <c r="AQ14" s="10"/>
      <c r="AR14" s="10"/>
      <c r="AS14" s="10"/>
      <c r="AT14" s="10"/>
      <c r="AU14" s="10"/>
      <c r="AV14" s="10"/>
      <c r="AW14" s="10"/>
      <c r="AX14" s="3" t="s">
        <v>1011</v>
      </c>
      <c r="AY14" s="10"/>
      <c r="AZ14" s="10"/>
      <c r="BA14" s="3" t="s">
        <v>1011</v>
      </c>
      <c r="BB14" s="3"/>
      <c r="BC14" s="10"/>
      <c r="BD14" s="3" t="s">
        <v>32</v>
      </c>
      <c r="BE14" s="10"/>
      <c r="BF14" s="10"/>
      <c r="BG14" s="3" t="s">
        <v>32</v>
      </c>
      <c r="BH14" s="3" t="s">
        <v>101</v>
      </c>
      <c r="BI14" s="3"/>
      <c r="BJ14" s="3"/>
      <c r="BK14" s="3" t="s">
        <v>21</v>
      </c>
      <c r="BL14" s="3"/>
      <c r="BM14" s="3"/>
      <c r="BN14" s="3" t="s">
        <v>21</v>
      </c>
      <c r="BO14" s="3"/>
      <c r="BP14" s="3"/>
      <c r="BQ14" s="14"/>
      <c r="BR14" s="201"/>
    </row>
    <row r="17" spans="1:41" s="158" customFormat="1" ht="31.15" customHeight="1" x14ac:dyDescent="0.2">
      <c r="A17" s="210" t="s">
        <v>4904</v>
      </c>
      <c r="B17" s="212" t="s">
        <v>987</v>
      </c>
      <c r="C17" s="212" t="s">
        <v>4905</v>
      </c>
      <c r="D17" s="210" t="s">
        <v>4906</v>
      </c>
      <c r="E17" s="210"/>
      <c r="F17" s="210"/>
      <c r="G17" s="210"/>
      <c r="H17" s="210"/>
      <c r="I17" s="210" t="s">
        <v>4907</v>
      </c>
      <c r="J17" s="210" t="s">
        <v>3431</v>
      </c>
      <c r="K17" s="210"/>
      <c r="L17" s="210"/>
      <c r="M17" s="210"/>
      <c r="N17" s="210"/>
      <c r="O17" s="210"/>
      <c r="P17" s="210" t="s">
        <v>4908</v>
      </c>
      <c r="Q17" s="210"/>
      <c r="R17" s="210"/>
      <c r="S17" s="210"/>
      <c r="T17" s="210"/>
      <c r="U17" s="210"/>
      <c r="V17" s="210"/>
      <c r="W17" s="210"/>
      <c r="X17" s="210"/>
      <c r="Y17" s="210" t="s">
        <v>4909</v>
      </c>
      <c r="Z17" s="210"/>
      <c r="AA17" s="210"/>
      <c r="AB17" s="210"/>
      <c r="AC17" s="210"/>
      <c r="AD17" s="210"/>
      <c r="AE17" s="210"/>
      <c r="AF17" s="210"/>
      <c r="AG17" s="210"/>
      <c r="AH17" s="210"/>
      <c r="AI17" s="210" t="s">
        <v>4910</v>
      </c>
      <c r="AJ17" s="210"/>
      <c r="AK17" s="210"/>
      <c r="AL17" s="210" t="s">
        <v>4911</v>
      </c>
      <c r="AM17" s="210"/>
      <c r="AN17" s="210" t="s">
        <v>4912</v>
      </c>
      <c r="AO17" s="210" t="s">
        <v>52</v>
      </c>
    </row>
    <row r="18" spans="1:41" s="158" customFormat="1" ht="75.599999999999994" customHeight="1" x14ac:dyDescent="0.2">
      <c r="A18" s="210"/>
      <c r="B18" s="213"/>
      <c r="C18" s="213"/>
      <c r="D18" s="175" t="s">
        <v>4913</v>
      </c>
      <c r="E18" s="175" t="s">
        <v>4914</v>
      </c>
      <c r="F18" s="175" t="s">
        <v>4915</v>
      </c>
      <c r="G18" s="175" t="s">
        <v>3295</v>
      </c>
      <c r="H18" s="175" t="s">
        <v>3298</v>
      </c>
      <c r="I18" s="210"/>
      <c r="J18" s="175" t="s">
        <v>29</v>
      </c>
      <c r="K18" s="175" t="s">
        <v>35</v>
      </c>
      <c r="L18" s="175" t="s">
        <v>68</v>
      </c>
      <c r="M18" s="175" t="s">
        <v>138</v>
      </c>
      <c r="N18" s="175" t="s">
        <v>45</v>
      </c>
      <c r="O18" s="175" t="s">
        <v>4916</v>
      </c>
      <c r="P18" s="175" t="s">
        <v>1133</v>
      </c>
      <c r="Q18" s="175" t="s">
        <v>1011</v>
      </c>
      <c r="R18" s="175" t="s">
        <v>3299</v>
      </c>
      <c r="S18" s="175" t="s">
        <v>3300</v>
      </c>
      <c r="T18" s="175" t="s">
        <v>3272</v>
      </c>
      <c r="U18" s="175" t="s">
        <v>3301</v>
      </c>
      <c r="V18" s="175" t="s">
        <v>1004</v>
      </c>
      <c r="W18" s="175" t="s">
        <v>2521</v>
      </c>
      <c r="X18" s="175" t="s">
        <v>4917</v>
      </c>
      <c r="Y18" s="175" t="s">
        <v>1133</v>
      </c>
      <c r="Z18" s="175" t="s">
        <v>1011</v>
      </c>
      <c r="AA18" s="175" t="s">
        <v>2471</v>
      </c>
      <c r="AB18" s="175" t="s">
        <v>3299</v>
      </c>
      <c r="AC18" s="175" t="s">
        <v>3300</v>
      </c>
      <c r="AD18" s="175" t="s">
        <v>3272</v>
      </c>
      <c r="AE18" s="175" t="s">
        <v>3301</v>
      </c>
      <c r="AF18" s="175" t="s">
        <v>32</v>
      </c>
      <c r="AG18" s="175" t="s">
        <v>48</v>
      </c>
      <c r="AH18" s="175" t="s">
        <v>3302</v>
      </c>
      <c r="AI18" s="175" t="s">
        <v>4918</v>
      </c>
      <c r="AJ18" s="175" t="s">
        <v>3299</v>
      </c>
      <c r="AK18" s="175" t="s">
        <v>4919</v>
      </c>
      <c r="AL18" s="175" t="s">
        <v>4920</v>
      </c>
      <c r="AM18" s="175" t="s">
        <v>4921</v>
      </c>
      <c r="AN18" s="210"/>
      <c r="AO18" s="210"/>
    </row>
    <row r="19" spans="1:41" s="141" customFormat="1" ht="52.9" customHeight="1" x14ac:dyDescent="0.2">
      <c r="A19" s="46"/>
      <c r="B19" s="142"/>
      <c r="C19" s="175">
        <f t="shared" ref="C19" si="0">SUM(D19:H19)</f>
        <v>8</v>
      </c>
      <c r="D19" s="48">
        <f>SUM((COUNTIF($AB$7:$AB$40,"HT")+(COUNTIF($AB$7:$AB$40,"TK")+(COUNTIF($AB$7:$AB$40,"TP"))+(COUNTIF($AB$7:$AB$40,"TTT")))))</f>
        <v>1</v>
      </c>
      <c r="E19" s="48">
        <f>SUM((COUNTIF($AB$7:$AB$40,"PHT")+(COUNTIF($AB$7:$AB$40,"PK")+(COUNTIF($AB$7:$AB$40,"PP"))+(COUNTIF($AB$7:$AB$40,"PTT")))))</f>
        <v>1</v>
      </c>
      <c r="F19" s="48">
        <f>SUM((COUNTIF($AB$7:$AB$40,"TBM")+(COUNTIF($AB$7:$AB$40,"TT"))))</f>
        <v>0</v>
      </c>
      <c r="G19" s="48">
        <f>COUNTIF($AB$7:$AB$40,"NV")</f>
        <v>6</v>
      </c>
      <c r="H19" s="48">
        <f>COUNTIF($AB$7:$AB$40,"GV")</f>
        <v>0</v>
      </c>
      <c r="I19" s="48">
        <f>COUNTIF($D$7:$D$40,"x")</f>
        <v>1</v>
      </c>
      <c r="J19" s="48">
        <f>COUNTIF($AJ$7:$AJ$40,"TS")</f>
        <v>0</v>
      </c>
      <c r="K19" s="48">
        <f>COUNTIF($AJ$7:$AJ$40,"THS")</f>
        <v>1</v>
      </c>
      <c r="L19" s="48">
        <f>COUNTIF($AJ$7:$AJ$40,"DH")</f>
        <v>6</v>
      </c>
      <c r="M19" s="48">
        <f>COUNTIF($AJ$7:$AJ$40,"CD")</f>
        <v>0</v>
      </c>
      <c r="N19" s="48">
        <f>COUNTIF($AJ$7:$AJ$14,"TC")</f>
        <v>1</v>
      </c>
      <c r="O19" s="48">
        <f>COUNTIF($AJ$7:$AJ$14,"")</f>
        <v>0</v>
      </c>
      <c r="P19" s="48">
        <f>COUNTIF($BA$7:$BA$40,"A")</f>
        <v>4</v>
      </c>
      <c r="Q19" s="48">
        <f>COUNTIF($BA$7:$BA$40,"B")</f>
        <v>3</v>
      </c>
      <c r="R19" s="48">
        <f>COUNTIF($BA$7:$BA$40,"TC")</f>
        <v>1</v>
      </c>
      <c r="S19" s="48">
        <f>COUNTIF($BA$7:$BA$40,"CD")</f>
        <v>0</v>
      </c>
      <c r="T19" s="48">
        <f>COUNTIF($BA$7:$BA$40,"DH")</f>
        <v>0</v>
      </c>
      <c r="U19" s="48">
        <f>COUNTIF($BA$7:$BA$40,"THS")</f>
        <v>0</v>
      </c>
      <c r="V19" s="48">
        <f>COUNTIF($BB$7:$BB$40,"IC3")</f>
        <v>0</v>
      </c>
      <c r="W19" s="48">
        <f>COUNTIF($BA$7:$BA$40,"UD CNTT CB")</f>
        <v>0</v>
      </c>
      <c r="X19" s="48">
        <f>COUNTIF($BA$7:$BA$40,"UD CNTT NC")</f>
        <v>0</v>
      </c>
      <c r="Y19" s="189">
        <f>SUM((COUNTIF($BG$7:$BG$40,"A"))+(COUNTIF($BG$7:$BG$40,"A1")))</f>
        <v>1</v>
      </c>
      <c r="Z19" s="189">
        <f>SUM((COUNTIF($BG$7:$BG$40,"B"))+(COUNTIF($BG$7:$BG$40,"A2")))</f>
        <v>4</v>
      </c>
      <c r="AA19" s="48">
        <f>COUNTIF($BG$7:$BG$40,"C")</f>
        <v>0</v>
      </c>
      <c r="AB19" s="48">
        <f>COUNTIF($BG$7:$BG$40,"TC")</f>
        <v>0</v>
      </c>
      <c r="AC19" s="48">
        <f>COUNTIF($BG$7:$BG$40,"CD")</f>
        <v>0</v>
      </c>
      <c r="AD19" s="48">
        <f>COUNTIF($BG$7:$BG$40,"DH")</f>
        <v>0</v>
      </c>
      <c r="AE19" s="48">
        <f>COUNTIF($BG$7:$BG$40,"THS")</f>
        <v>0</v>
      </c>
      <c r="AF19" s="48">
        <f>COUNTIF($BG$7:$BG$40,"B1")</f>
        <v>2</v>
      </c>
      <c r="AG19" s="48">
        <f>COUNTIF($BG$7:$BG$40,"B2")</f>
        <v>0</v>
      </c>
      <c r="AH19" s="48">
        <f>COUNTIF($BG$7:$BG$40,"C1")</f>
        <v>1</v>
      </c>
      <c r="AI19" s="48">
        <f>COUNTIF($BH$7:$BH$40,"Sơ cấp")</f>
        <v>4</v>
      </c>
      <c r="AJ19" s="48">
        <f>COUNTIF($BH$7:$BH$40,"Trung cấp")</f>
        <v>2</v>
      </c>
      <c r="AK19" s="48">
        <f>COUNTIF($BH$7:$BH$40,"Cao cấp")</f>
        <v>0</v>
      </c>
      <c r="AL19" s="48">
        <f>COUNTIF($X$7:$X$40,"Sở GDĐT TPHCM")</f>
        <v>7</v>
      </c>
      <c r="AM19" s="48">
        <f>COUNTIF($X$7:$X$40,"Trường CĐ Lý Tự Trọng TPHCM")</f>
        <v>1</v>
      </c>
      <c r="AN19" s="48">
        <f>COUNTIF($AG$7:$AG$40,"x")</f>
        <v>2</v>
      </c>
      <c r="AO19" s="48">
        <f>COUNTIF($F$7:$F$40,"Nữ")</f>
        <v>6</v>
      </c>
    </row>
    <row r="1242" spans="42:42" x14ac:dyDescent="0.25">
      <c r="AP1242" s="1">
        <f>COUNTIF(AJ7:AJ7,"Thạc sỹ")</f>
        <v>0</v>
      </c>
    </row>
  </sheetData>
  <autoFilter ref="A6:BQ14"/>
  <mergeCells count="59">
    <mergeCell ref="AO17:AO18"/>
    <mergeCell ref="A17:A18"/>
    <mergeCell ref="B17:B18"/>
    <mergeCell ref="C17:C18"/>
    <mergeCell ref="D17:H17"/>
    <mergeCell ref="I17:I18"/>
    <mergeCell ref="J17:O17"/>
    <mergeCell ref="P17:X17"/>
    <mergeCell ref="Y17:AH17"/>
    <mergeCell ref="AI17:AK17"/>
    <mergeCell ref="AL17:AM17"/>
    <mergeCell ref="AN17:AN18"/>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5"/>
  <sheetViews>
    <sheetView topLeftCell="A4" zoomScaleNormal="100" zoomScaleSheetLayoutView="90" workbookViewId="0">
      <pane ySplit="3" topLeftCell="A7" activePane="bottomLeft" state="frozen"/>
      <selection activeCell="A4" sqref="A4"/>
      <selection pane="bottomLeft" activeCell="D7" sqref="D7"/>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107"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25"/>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88"/>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26"/>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08"/>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91" customFormat="1" ht="107.45" customHeight="1" x14ac:dyDescent="0.25">
      <c r="A7" s="60" t="s">
        <v>950</v>
      </c>
      <c r="B7" s="87" t="s">
        <v>176</v>
      </c>
      <c r="C7" s="10"/>
      <c r="D7" s="10" t="s">
        <v>984</v>
      </c>
      <c r="E7" s="10" t="s">
        <v>984</v>
      </c>
      <c r="F7" s="3" t="s">
        <v>19</v>
      </c>
      <c r="G7" s="3" t="s">
        <v>1079</v>
      </c>
      <c r="H7" s="55" t="s">
        <v>177</v>
      </c>
      <c r="I7" s="55" t="s">
        <v>2722</v>
      </c>
      <c r="J7" s="3" t="s">
        <v>992</v>
      </c>
      <c r="K7" s="100" t="s">
        <v>1641</v>
      </c>
      <c r="L7" s="101" t="s">
        <v>1642</v>
      </c>
      <c r="M7" s="100" t="s">
        <v>1643</v>
      </c>
      <c r="N7" s="100" t="s">
        <v>2780</v>
      </c>
      <c r="O7" s="88" t="s">
        <v>2621</v>
      </c>
      <c r="P7" s="88" t="s">
        <v>2828</v>
      </c>
      <c r="Q7" s="100" t="s">
        <v>1644</v>
      </c>
      <c r="R7" s="98"/>
      <c r="S7" s="100" t="s">
        <v>1645</v>
      </c>
      <c r="T7" s="100" t="s">
        <v>1646</v>
      </c>
      <c r="U7" s="88" t="s">
        <v>3043</v>
      </c>
      <c r="V7" s="98"/>
      <c r="W7" s="43" t="s">
        <v>173</v>
      </c>
      <c r="X7" s="88" t="s">
        <v>33</v>
      </c>
      <c r="Y7" s="43" t="s">
        <v>173</v>
      </c>
      <c r="Z7" s="55" t="s">
        <v>24</v>
      </c>
      <c r="AA7" s="43" t="s">
        <v>173</v>
      </c>
      <c r="AB7" s="3" t="s">
        <v>4944</v>
      </c>
      <c r="AC7" s="55" t="s">
        <v>2449</v>
      </c>
      <c r="AD7" s="116" t="s">
        <v>2450</v>
      </c>
      <c r="AE7" s="98"/>
      <c r="AF7" s="43" t="s">
        <v>178</v>
      </c>
      <c r="AG7" s="43" t="s">
        <v>984</v>
      </c>
      <c r="AH7" s="55" t="s">
        <v>27</v>
      </c>
      <c r="AI7" s="55" t="s">
        <v>28</v>
      </c>
      <c r="AJ7" s="62" t="s">
        <v>3301</v>
      </c>
      <c r="AK7" s="54" t="s">
        <v>3289</v>
      </c>
      <c r="AL7" s="54" t="s">
        <v>3321</v>
      </c>
      <c r="AM7" s="54" t="s">
        <v>4675</v>
      </c>
      <c r="AN7" s="86" t="s">
        <v>4676</v>
      </c>
      <c r="AO7" s="86" t="s">
        <v>4665</v>
      </c>
      <c r="AP7" s="54" t="s">
        <v>2597</v>
      </c>
      <c r="AQ7" s="54" t="s">
        <v>4677</v>
      </c>
      <c r="AR7" s="88" t="s">
        <v>2579</v>
      </c>
      <c r="AS7" s="54" t="s">
        <v>3808</v>
      </c>
      <c r="AT7" s="54" t="s">
        <v>2687</v>
      </c>
      <c r="AU7" s="54" t="s">
        <v>3294</v>
      </c>
      <c r="AV7" s="54" t="s">
        <v>3389</v>
      </c>
      <c r="AW7" s="54"/>
      <c r="AX7" s="55" t="s">
        <v>2520</v>
      </c>
      <c r="AY7" s="93">
        <v>43349</v>
      </c>
      <c r="AZ7" s="54" t="s">
        <v>3294</v>
      </c>
      <c r="BA7" s="55" t="s">
        <v>2521</v>
      </c>
      <c r="BB7" s="55"/>
      <c r="BC7" s="55" t="s">
        <v>32</v>
      </c>
      <c r="BD7" s="55" t="s">
        <v>32</v>
      </c>
      <c r="BE7" s="54" t="s">
        <v>3367</v>
      </c>
      <c r="BF7" s="88" t="s">
        <v>3988</v>
      </c>
      <c r="BG7" s="55" t="s">
        <v>32</v>
      </c>
      <c r="BH7" s="55" t="s">
        <v>45</v>
      </c>
      <c r="BI7" s="54" t="s">
        <v>4376</v>
      </c>
      <c r="BJ7" s="55" t="s">
        <v>3620</v>
      </c>
      <c r="BK7" s="55" t="s">
        <v>21</v>
      </c>
      <c r="BL7" s="55"/>
      <c r="BM7" s="55"/>
      <c r="BN7" s="55" t="s">
        <v>37</v>
      </c>
      <c r="BO7" s="54" t="s">
        <v>4678</v>
      </c>
      <c r="BP7" s="55" t="s">
        <v>3988</v>
      </c>
      <c r="BQ7" s="90" t="s">
        <v>4679</v>
      </c>
      <c r="BR7" s="200" t="s">
        <v>3389</v>
      </c>
    </row>
    <row r="8" spans="1:70" s="203" customFormat="1" ht="78.75" x14ac:dyDescent="0.25">
      <c r="A8" s="60" t="s">
        <v>951</v>
      </c>
      <c r="B8" s="2" t="s">
        <v>340</v>
      </c>
      <c r="C8" s="6"/>
      <c r="D8" s="6"/>
      <c r="E8" s="6"/>
      <c r="F8" s="3" t="s">
        <v>19</v>
      </c>
      <c r="G8" s="3" t="s">
        <v>1092</v>
      </c>
      <c r="H8" s="3" t="s">
        <v>341</v>
      </c>
      <c r="I8" s="3" t="s">
        <v>992</v>
      </c>
      <c r="J8" s="3" t="s">
        <v>992</v>
      </c>
      <c r="K8" s="4" t="s">
        <v>1788</v>
      </c>
      <c r="L8" s="5" t="s">
        <v>1789</v>
      </c>
      <c r="M8" s="4" t="s">
        <v>1170</v>
      </c>
      <c r="N8" s="4" t="s">
        <v>2780</v>
      </c>
      <c r="O8" s="10" t="s">
        <v>2621</v>
      </c>
      <c r="P8" s="10" t="s">
        <v>2830</v>
      </c>
      <c r="Q8" s="4" t="s">
        <v>1790</v>
      </c>
      <c r="R8" s="6"/>
      <c r="S8" s="4" t="s">
        <v>1791</v>
      </c>
      <c r="T8" s="4" t="s">
        <v>1792</v>
      </c>
      <c r="U8" s="10" t="s">
        <v>3045</v>
      </c>
      <c r="V8" s="6"/>
      <c r="W8" s="7" t="s">
        <v>342</v>
      </c>
      <c r="X8" s="3" t="s">
        <v>33</v>
      </c>
      <c r="Y8" s="7" t="s">
        <v>343</v>
      </c>
      <c r="Z8" s="3" t="s">
        <v>24</v>
      </c>
      <c r="AA8" s="7" t="s">
        <v>342</v>
      </c>
      <c r="AB8" s="55" t="s">
        <v>3296</v>
      </c>
      <c r="AC8" s="55" t="s">
        <v>3295</v>
      </c>
      <c r="AD8" s="3" t="s">
        <v>21</v>
      </c>
      <c r="AE8" s="6"/>
      <c r="AF8" s="3" t="s">
        <v>21</v>
      </c>
      <c r="AG8" s="3"/>
      <c r="AH8" s="3" t="s">
        <v>27</v>
      </c>
      <c r="AI8" s="3" t="s">
        <v>28</v>
      </c>
      <c r="AJ8" s="3" t="s">
        <v>4946</v>
      </c>
      <c r="AK8" s="3"/>
      <c r="AL8" s="3" t="s">
        <v>344</v>
      </c>
      <c r="AM8" s="3"/>
      <c r="AN8" s="10"/>
      <c r="AO8" s="10"/>
      <c r="AP8" s="10" t="s">
        <v>2560</v>
      </c>
      <c r="AQ8" s="10"/>
      <c r="AR8" s="10"/>
      <c r="AS8" s="10"/>
      <c r="AT8" s="10"/>
      <c r="AU8" s="10"/>
      <c r="AV8" s="10"/>
      <c r="AW8" s="10"/>
      <c r="AX8" s="3" t="s">
        <v>58</v>
      </c>
      <c r="AY8" s="10"/>
      <c r="AZ8" s="10"/>
      <c r="BA8" s="3" t="s">
        <v>1133</v>
      </c>
      <c r="BB8" s="3"/>
      <c r="BC8" s="10"/>
      <c r="BD8" s="3" t="s">
        <v>983</v>
      </c>
      <c r="BE8" s="10"/>
      <c r="BF8" s="10"/>
      <c r="BG8" s="3" t="s">
        <v>983</v>
      </c>
      <c r="BH8" s="3" t="s">
        <v>45</v>
      </c>
      <c r="BI8" s="3"/>
      <c r="BJ8" s="3"/>
      <c r="BK8" s="3" t="s">
        <v>345</v>
      </c>
      <c r="BL8" s="3"/>
      <c r="BM8" s="3"/>
      <c r="BN8" s="3" t="s">
        <v>21</v>
      </c>
      <c r="BO8" s="3"/>
      <c r="BP8" s="3"/>
      <c r="BQ8" s="14"/>
      <c r="BR8" s="201"/>
    </row>
    <row r="9" spans="1:70" s="203" customFormat="1" ht="78.75" x14ac:dyDescent="0.25">
      <c r="A9" s="60" t="s">
        <v>952</v>
      </c>
      <c r="B9" s="2" t="s">
        <v>870</v>
      </c>
      <c r="C9" s="6"/>
      <c r="D9" s="6"/>
      <c r="E9" s="6"/>
      <c r="F9" s="3" t="s">
        <v>52</v>
      </c>
      <c r="G9" s="3" t="s">
        <v>1069</v>
      </c>
      <c r="H9" s="3" t="s">
        <v>871</v>
      </c>
      <c r="I9" s="3" t="s">
        <v>992</v>
      </c>
      <c r="J9" s="3" t="s">
        <v>992</v>
      </c>
      <c r="K9" s="9" t="s">
        <v>2418</v>
      </c>
      <c r="L9" s="12" t="s">
        <v>2419</v>
      </c>
      <c r="M9" s="4" t="s">
        <v>2693</v>
      </c>
      <c r="N9" s="4" t="s">
        <v>2780</v>
      </c>
      <c r="O9" s="10" t="s">
        <v>2621</v>
      </c>
      <c r="P9" s="10" t="s">
        <v>2831</v>
      </c>
      <c r="Q9" s="4" t="s">
        <v>2420</v>
      </c>
      <c r="R9" s="6"/>
      <c r="S9" s="4" t="s">
        <v>2421</v>
      </c>
      <c r="T9" s="4" t="s">
        <v>21</v>
      </c>
      <c r="U9" s="10" t="s">
        <v>3046</v>
      </c>
      <c r="V9" s="6"/>
      <c r="W9" s="7" t="s">
        <v>327</v>
      </c>
      <c r="X9" s="3" t="s">
        <v>33</v>
      </c>
      <c r="Y9" s="7" t="s">
        <v>872</v>
      </c>
      <c r="Z9" s="3" t="s">
        <v>90</v>
      </c>
      <c r="AA9" s="7" t="s">
        <v>827</v>
      </c>
      <c r="AB9" s="55" t="s">
        <v>3296</v>
      </c>
      <c r="AC9" s="55" t="s">
        <v>3295</v>
      </c>
      <c r="AD9" s="3" t="s">
        <v>21</v>
      </c>
      <c r="AE9" s="6"/>
      <c r="AF9" s="3" t="s">
        <v>21</v>
      </c>
      <c r="AG9" s="3"/>
      <c r="AH9" s="3" t="s">
        <v>27</v>
      </c>
      <c r="AI9" s="3" t="s">
        <v>28</v>
      </c>
      <c r="AJ9" s="3" t="s">
        <v>4946</v>
      </c>
      <c r="AK9" s="3"/>
      <c r="AL9" s="3" t="s">
        <v>96</v>
      </c>
      <c r="AM9" s="3"/>
      <c r="AN9" s="10"/>
      <c r="AO9" s="10"/>
      <c r="AP9" s="10" t="s">
        <v>2560</v>
      </c>
      <c r="AQ9" s="10"/>
      <c r="AR9" s="10"/>
      <c r="AS9" s="10"/>
      <c r="AT9" s="10"/>
      <c r="AU9" s="10"/>
      <c r="AV9" s="10"/>
      <c r="AW9" s="10"/>
      <c r="AX9" s="3" t="s">
        <v>723</v>
      </c>
      <c r="AY9" s="10"/>
      <c r="AZ9" s="10"/>
      <c r="BA9" s="3" t="s">
        <v>3299</v>
      </c>
      <c r="BB9" s="3"/>
      <c r="BC9" s="10"/>
      <c r="BD9" s="3" t="s">
        <v>983</v>
      </c>
      <c r="BE9" s="10"/>
      <c r="BF9" s="10"/>
      <c r="BG9" s="3" t="s">
        <v>983</v>
      </c>
      <c r="BH9" s="3" t="s">
        <v>21</v>
      </c>
      <c r="BI9" s="3"/>
      <c r="BJ9" s="3"/>
      <c r="BK9" s="3" t="s">
        <v>2448</v>
      </c>
      <c r="BL9" s="3"/>
      <c r="BM9" s="3"/>
      <c r="BN9" s="3" t="s">
        <v>21</v>
      </c>
      <c r="BO9" s="3"/>
      <c r="BP9" s="3"/>
      <c r="BQ9" s="14"/>
      <c r="BR9" s="201"/>
    </row>
    <row r="10" spans="1:70" s="203" customFormat="1" ht="63" x14ac:dyDescent="0.25">
      <c r="A10" s="60" t="s">
        <v>953</v>
      </c>
      <c r="B10" s="2" t="s">
        <v>938</v>
      </c>
      <c r="C10" s="6"/>
      <c r="D10" s="6"/>
      <c r="E10" s="6"/>
      <c r="F10" s="3" t="s">
        <v>52</v>
      </c>
      <c r="G10" s="3" t="s">
        <v>1123</v>
      </c>
      <c r="H10" s="3" t="s">
        <v>939</v>
      </c>
      <c r="I10" s="3" t="s">
        <v>992</v>
      </c>
      <c r="J10" s="3" t="s">
        <v>992</v>
      </c>
      <c r="K10" s="9" t="s">
        <v>2053</v>
      </c>
      <c r="L10" s="12" t="s">
        <v>2054</v>
      </c>
      <c r="M10" s="4" t="s">
        <v>2693</v>
      </c>
      <c r="N10" s="4" t="s">
        <v>2780</v>
      </c>
      <c r="O10" s="10" t="e">
        <v>#N/A</v>
      </c>
      <c r="P10" s="10" t="e">
        <v>#N/A</v>
      </c>
      <c r="Q10" s="4" t="s">
        <v>2055</v>
      </c>
      <c r="R10" s="6"/>
      <c r="S10" s="4" t="s">
        <v>2056</v>
      </c>
      <c r="T10" s="4" t="s">
        <v>2057</v>
      </c>
      <c r="U10" s="10" t="s">
        <v>3049</v>
      </c>
      <c r="V10" s="6"/>
      <c r="W10" s="7" t="s">
        <v>940</v>
      </c>
      <c r="X10" s="3" t="s">
        <v>3294</v>
      </c>
      <c r="Y10" s="7" t="s">
        <v>940</v>
      </c>
      <c r="Z10" s="3" t="s">
        <v>182</v>
      </c>
      <c r="AA10" s="7" t="s">
        <v>940</v>
      </c>
      <c r="AB10" s="55" t="s">
        <v>3296</v>
      </c>
      <c r="AC10" s="55" t="s">
        <v>3295</v>
      </c>
      <c r="AD10" s="3" t="s">
        <v>21</v>
      </c>
      <c r="AE10" s="6"/>
      <c r="AF10" s="8" t="s">
        <v>2514</v>
      </c>
      <c r="AG10" s="7" t="s">
        <v>984</v>
      </c>
      <c r="AH10" s="3" t="s">
        <v>27</v>
      </c>
      <c r="AI10" s="3" t="s">
        <v>28</v>
      </c>
      <c r="AJ10" s="3" t="s">
        <v>4946</v>
      </c>
      <c r="AK10" s="3"/>
      <c r="AL10" s="3" t="s">
        <v>585</v>
      </c>
      <c r="AM10" s="3"/>
      <c r="AN10" s="10"/>
      <c r="AO10" s="10"/>
      <c r="AP10" s="10"/>
      <c r="AQ10" s="10"/>
      <c r="AR10" s="10"/>
      <c r="AS10" s="10"/>
      <c r="AT10" s="10"/>
      <c r="AU10" s="10"/>
      <c r="AV10" s="10"/>
      <c r="AW10" s="10"/>
      <c r="AX10" s="3" t="s">
        <v>47</v>
      </c>
      <c r="AY10" s="10"/>
      <c r="AZ10" s="10"/>
      <c r="BA10" s="3" t="s">
        <v>1011</v>
      </c>
      <c r="BB10" s="3"/>
      <c r="BC10" s="10"/>
      <c r="BD10" s="3" t="s">
        <v>983</v>
      </c>
      <c r="BE10" s="10"/>
      <c r="BF10" s="10"/>
      <c r="BG10" s="3" t="s">
        <v>983</v>
      </c>
      <c r="BH10" s="3" t="s">
        <v>101</v>
      </c>
      <c r="BI10" s="3"/>
      <c r="BJ10" s="3"/>
      <c r="BK10" s="3" t="s">
        <v>21</v>
      </c>
      <c r="BL10" s="3"/>
      <c r="BM10" s="3"/>
      <c r="BN10" s="3" t="s">
        <v>21</v>
      </c>
      <c r="BO10" s="3"/>
      <c r="BP10" s="3"/>
      <c r="BQ10" s="14"/>
      <c r="BR10" s="201"/>
    </row>
    <row r="11" spans="1:70" s="203" customFormat="1" ht="66.599999999999994" customHeight="1" x14ac:dyDescent="0.25">
      <c r="A11" s="60" t="s">
        <v>954</v>
      </c>
      <c r="B11" s="2" t="s">
        <v>162</v>
      </c>
      <c r="C11" s="6"/>
      <c r="D11" s="6"/>
      <c r="E11" s="6"/>
      <c r="F11" s="3" t="s">
        <v>52</v>
      </c>
      <c r="G11" s="3" t="s">
        <v>1027</v>
      </c>
      <c r="H11" s="3" t="s">
        <v>163</v>
      </c>
      <c r="I11" s="3" t="s">
        <v>992</v>
      </c>
      <c r="J11" s="3" t="s">
        <v>992</v>
      </c>
      <c r="K11" s="4" t="s">
        <v>2366</v>
      </c>
      <c r="L11" s="5" t="s">
        <v>1681</v>
      </c>
      <c r="M11" s="4" t="s">
        <v>1170</v>
      </c>
      <c r="N11" s="4" t="s">
        <v>2780</v>
      </c>
      <c r="O11" s="10" t="s">
        <v>2621</v>
      </c>
      <c r="P11" s="10" t="s">
        <v>2829</v>
      </c>
      <c r="Q11" s="4" t="s">
        <v>2367</v>
      </c>
      <c r="R11" s="6"/>
      <c r="S11" s="4" t="s">
        <v>2368</v>
      </c>
      <c r="T11" s="19" t="s">
        <v>2369</v>
      </c>
      <c r="U11" s="10" t="s">
        <v>3044</v>
      </c>
      <c r="V11" s="6"/>
      <c r="W11" s="7" t="s">
        <v>164</v>
      </c>
      <c r="X11" s="10" t="s">
        <v>33</v>
      </c>
      <c r="Y11" s="7" t="s">
        <v>164</v>
      </c>
      <c r="Z11" s="3" t="s">
        <v>24</v>
      </c>
      <c r="AA11" s="7" t="s">
        <v>164</v>
      </c>
      <c r="AB11" s="55" t="s">
        <v>4941</v>
      </c>
      <c r="AC11" s="3" t="s">
        <v>137</v>
      </c>
      <c r="AD11" s="7" t="s">
        <v>165</v>
      </c>
      <c r="AE11" s="6"/>
      <c r="AF11" s="3" t="s">
        <v>21</v>
      </c>
      <c r="AG11" s="3"/>
      <c r="AH11" s="3" t="s">
        <v>27</v>
      </c>
      <c r="AI11" s="3" t="s">
        <v>28</v>
      </c>
      <c r="AJ11" s="62" t="s">
        <v>3301</v>
      </c>
      <c r="AK11" s="3"/>
      <c r="AL11" s="3" t="s">
        <v>36</v>
      </c>
      <c r="AM11" s="3"/>
      <c r="AN11" s="10"/>
      <c r="AO11" s="10"/>
      <c r="AP11" s="10" t="s">
        <v>2560</v>
      </c>
      <c r="AQ11" s="10"/>
      <c r="AR11" s="10"/>
      <c r="AS11" s="3"/>
      <c r="AT11" s="3"/>
      <c r="AU11" s="3"/>
      <c r="AV11" s="3"/>
      <c r="AW11" s="3"/>
      <c r="AX11" s="3" t="s">
        <v>2455</v>
      </c>
      <c r="AY11" s="10"/>
      <c r="AZ11" s="10"/>
      <c r="BA11" s="3" t="s">
        <v>2521</v>
      </c>
      <c r="BB11" s="3"/>
      <c r="BC11" s="10"/>
      <c r="BD11" s="3" t="s">
        <v>32</v>
      </c>
      <c r="BE11" s="10"/>
      <c r="BF11" s="10"/>
      <c r="BG11" s="3" t="s">
        <v>32</v>
      </c>
      <c r="BH11" s="3" t="s">
        <v>101</v>
      </c>
      <c r="BI11" s="3"/>
      <c r="BJ11" s="3"/>
      <c r="BK11" s="3" t="s">
        <v>2448</v>
      </c>
      <c r="BL11" s="3"/>
      <c r="BM11" s="3"/>
      <c r="BN11" s="3" t="s">
        <v>37</v>
      </c>
      <c r="BO11" s="3"/>
      <c r="BP11" s="3"/>
      <c r="BQ11" s="14"/>
      <c r="BR11" s="201" t="s">
        <v>3389</v>
      </c>
    </row>
    <row r="12" spans="1:70" s="203" customFormat="1" ht="63" x14ac:dyDescent="0.25">
      <c r="A12" s="60" t="s">
        <v>955</v>
      </c>
      <c r="B12" s="2" t="s">
        <v>774</v>
      </c>
      <c r="C12" s="6"/>
      <c r="D12" s="6"/>
      <c r="E12" s="6"/>
      <c r="F12" s="3" t="s">
        <v>52</v>
      </c>
      <c r="G12" s="3" t="s">
        <v>1029</v>
      </c>
      <c r="H12" s="3" t="s">
        <v>775</v>
      </c>
      <c r="I12" s="3" t="s">
        <v>992</v>
      </c>
      <c r="J12" s="3" t="s">
        <v>992</v>
      </c>
      <c r="K12" s="4" t="s">
        <v>1940</v>
      </c>
      <c r="L12" s="5" t="s">
        <v>1941</v>
      </c>
      <c r="M12" s="4" t="s">
        <v>1184</v>
      </c>
      <c r="N12" s="4" t="s">
        <v>2780</v>
      </c>
      <c r="O12" s="10" t="s">
        <v>2621</v>
      </c>
      <c r="P12" s="10" t="s">
        <v>2832</v>
      </c>
      <c r="Q12" s="4" t="s">
        <v>1942</v>
      </c>
      <c r="R12" s="6"/>
      <c r="S12" s="4" t="s">
        <v>1943</v>
      </c>
      <c r="T12" s="19" t="s">
        <v>1944</v>
      </c>
      <c r="U12" s="10" t="s">
        <v>3047</v>
      </c>
      <c r="V12" s="6"/>
      <c r="W12" s="7" t="s">
        <v>312</v>
      </c>
      <c r="X12" s="3" t="s">
        <v>33</v>
      </c>
      <c r="Y12" s="7" t="s">
        <v>776</v>
      </c>
      <c r="Z12" s="3" t="s">
        <v>90</v>
      </c>
      <c r="AA12" s="7" t="s">
        <v>776</v>
      </c>
      <c r="AB12" s="55" t="s">
        <v>3296</v>
      </c>
      <c r="AC12" s="55" t="s">
        <v>3295</v>
      </c>
      <c r="AD12" s="3" t="s">
        <v>21</v>
      </c>
      <c r="AE12" s="6"/>
      <c r="AF12" s="3" t="s">
        <v>21</v>
      </c>
      <c r="AG12" s="3"/>
      <c r="AH12" s="3" t="s">
        <v>27</v>
      </c>
      <c r="AI12" s="3" t="s">
        <v>28</v>
      </c>
      <c r="AJ12" s="62" t="s">
        <v>4946</v>
      </c>
      <c r="AK12" s="3"/>
      <c r="AL12" s="3" t="s">
        <v>289</v>
      </c>
      <c r="AM12" s="3"/>
      <c r="AN12" s="10"/>
      <c r="AO12" s="10"/>
      <c r="AP12" s="10" t="s">
        <v>2560</v>
      </c>
      <c r="AQ12" s="10"/>
      <c r="AR12" s="10"/>
      <c r="AS12" s="10"/>
      <c r="AT12" s="10"/>
      <c r="AU12" s="10"/>
      <c r="AV12" s="10"/>
      <c r="AW12" s="10"/>
      <c r="AX12" s="10" t="s">
        <v>68</v>
      </c>
      <c r="AY12" s="10"/>
      <c r="AZ12" s="10"/>
      <c r="BA12" s="10" t="s">
        <v>4946</v>
      </c>
      <c r="BB12" s="10"/>
      <c r="BC12" s="10"/>
      <c r="BD12" s="3" t="s">
        <v>983</v>
      </c>
      <c r="BE12" s="10"/>
      <c r="BF12" s="10"/>
      <c r="BG12" s="3" t="s">
        <v>983</v>
      </c>
      <c r="BH12" s="3" t="s">
        <v>101</v>
      </c>
      <c r="BI12" s="3"/>
      <c r="BJ12" s="3"/>
      <c r="BK12" s="3" t="s">
        <v>2448</v>
      </c>
      <c r="BL12" s="3"/>
      <c r="BM12" s="3"/>
      <c r="BN12" s="3" t="s">
        <v>21</v>
      </c>
      <c r="BO12" s="3"/>
      <c r="BP12" s="3"/>
      <c r="BQ12" s="14" t="s">
        <v>2776</v>
      </c>
      <c r="BR12" s="201"/>
    </row>
    <row r="13" spans="1:70" s="203" customFormat="1" ht="63" x14ac:dyDescent="0.25">
      <c r="A13" s="60" t="s">
        <v>956</v>
      </c>
      <c r="B13" s="2" t="s">
        <v>727</v>
      </c>
      <c r="C13" s="6"/>
      <c r="D13" s="6"/>
      <c r="E13" s="6"/>
      <c r="F13" s="3" t="s">
        <v>19</v>
      </c>
      <c r="G13" s="3" t="s">
        <v>1027</v>
      </c>
      <c r="H13" s="3" t="s">
        <v>728</v>
      </c>
      <c r="I13" s="3" t="s">
        <v>992</v>
      </c>
      <c r="J13" s="3" t="s">
        <v>992</v>
      </c>
      <c r="K13" s="9" t="s">
        <v>1565</v>
      </c>
      <c r="L13" s="12" t="s">
        <v>1566</v>
      </c>
      <c r="M13" s="4" t="s">
        <v>2693</v>
      </c>
      <c r="N13" s="4" t="s">
        <v>2780</v>
      </c>
      <c r="O13" s="10" t="s">
        <v>2621</v>
      </c>
      <c r="P13" s="10" t="s">
        <v>2833</v>
      </c>
      <c r="Q13" s="4" t="s">
        <v>1567</v>
      </c>
      <c r="R13" s="6"/>
      <c r="S13" s="4" t="s">
        <v>1568</v>
      </c>
      <c r="T13" s="4" t="s">
        <v>1569</v>
      </c>
      <c r="U13" s="10" t="s">
        <v>3048</v>
      </c>
      <c r="V13" s="6"/>
      <c r="W13" s="7" t="s">
        <v>206</v>
      </c>
      <c r="X13" s="3" t="s">
        <v>33</v>
      </c>
      <c r="Y13" s="7" t="s">
        <v>691</v>
      </c>
      <c r="Z13" s="3" t="s">
        <v>90</v>
      </c>
      <c r="AA13" s="7" t="s">
        <v>691</v>
      </c>
      <c r="AB13" s="55" t="s">
        <v>3296</v>
      </c>
      <c r="AC13" s="55" t="s">
        <v>3295</v>
      </c>
      <c r="AD13" s="3" t="s">
        <v>21</v>
      </c>
      <c r="AE13" s="6"/>
      <c r="AF13" s="3" t="s">
        <v>21</v>
      </c>
      <c r="AG13" s="3"/>
      <c r="AH13" s="3" t="s">
        <v>27</v>
      </c>
      <c r="AI13" s="3" t="s">
        <v>28</v>
      </c>
      <c r="AJ13" s="62" t="s">
        <v>4946</v>
      </c>
      <c r="AK13" s="3"/>
      <c r="AL13" s="3" t="s">
        <v>289</v>
      </c>
      <c r="AM13" s="3"/>
      <c r="AN13" s="10"/>
      <c r="AO13" s="10"/>
      <c r="AP13" s="10"/>
      <c r="AQ13" s="10"/>
      <c r="AR13" s="10"/>
      <c r="AS13" s="10"/>
      <c r="AT13" s="10"/>
      <c r="AU13" s="10"/>
      <c r="AV13" s="10"/>
      <c r="AW13" s="10"/>
      <c r="AX13" s="3" t="s">
        <v>68</v>
      </c>
      <c r="AY13" s="10"/>
      <c r="AZ13" s="10"/>
      <c r="BA13" s="3" t="s">
        <v>4946</v>
      </c>
      <c r="BB13" s="3"/>
      <c r="BC13" s="10"/>
      <c r="BD13" s="3" t="s">
        <v>32</v>
      </c>
      <c r="BE13" s="10"/>
      <c r="BF13" s="10"/>
      <c r="BG13" s="3" t="s">
        <v>32</v>
      </c>
      <c r="BH13" s="3" t="s">
        <v>101</v>
      </c>
      <c r="BI13" s="3"/>
      <c r="BJ13" s="3"/>
      <c r="BK13" s="3" t="s">
        <v>21</v>
      </c>
      <c r="BL13" s="3"/>
      <c r="BM13" s="3"/>
      <c r="BN13" s="3" t="s">
        <v>21</v>
      </c>
      <c r="BO13" s="3"/>
      <c r="BP13" s="3"/>
      <c r="BQ13" s="73" t="s">
        <v>3466</v>
      </c>
      <c r="BR13" s="201"/>
    </row>
    <row r="16" spans="1:70" s="158" customFormat="1" ht="31.15" customHeight="1" x14ac:dyDescent="0.2">
      <c r="A16" s="210" t="s">
        <v>4904</v>
      </c>
      <c r="B16" s="212" t="s">
        <v>987</v>
      </c>
      <c r="C16" s="212" t="s">
        <v>4905</v>
      </c>
      <c r="D16" s="210" t="s">
        <v>4906</v>
      </c>
      <c r="E16" s="210"/>
      <c r="F16" s="210"/>
      <c r="G16" s="210"/>
      <c r="H16" s="210"/>
      <c r="I16" s="210" t="s">
        <v>4907</v>
      </c>
      <c r="J16" s="210" t="s">
        <v>3431</v>
      </c>
      <c r="K16" s="210"/>
      <c r="L16" s="210"/>
      <c r="M16" s="210"/>
      <c r="N16" s="210"/>
      <c r="O16" s="210"/>
      <c r="P16" s="210" t="s">
        <v>4908</v>
      </c>
      <c r="Q16" s="210"/>
      <c r="R16" s="210"/>
      <c r="S16" s="210"/>
      <c r="T16" s="210"/>
      <c r="U16" s="210"/>
      <c r="V16" s="210"/>
      <c r="W16" s="210"/>
      <c r="X16" s="210"/>
      <c r="Y16" s="210" t="s">
        <v>4909</v>
      </c>
      <c r="Z16" s="210"/>
      <c r="AA16" s="210"/>
      <c r="AB16" s="210"/>
      <c r="AC16" s="210"/>
      <c r="AD16" s="210"/>
      <c r="AE16" s="210"/>
      <c r="AF16" s="210"/>
      <c r="AG16" s="210"/>
      <c r="AH16" s="210"/>
      <c r="AI16" s="210" t="s">
        <v>4910</v>
      </c>
      <c r="AJ16" s="210"/>
      <c r="AK16" s="210"/>
      <c r="AL16" s="210" t="s">
        <v>4911</v>
      </c>
      <c r="AM16" s="210"/>
      <c r="AN16" s="210" t="s">
        <v>4912</v>
      </c>
      <c r="AO16" s="210" t="s">
        <v>52</v>
      </c>
    </row>
    <row r="17" spans="1:41" s="158" customFormat="1" ht="75.599999999999994" customHeight="1" x14ac:dyDescent="0.2">
      <c r="A17" s="210"/>
      <c r="B17" s="213"/>
      <c r="C17" s="213"/>
      <c r="D17" s="175" t="s">
        <v>4913</v>
      </c>
      <c r="E17" s="175" t="s">
        <v>4914</v>
      </c>
      <c r="F17" s="175" t="s">
        <v>4915</v>
      </c>
      <c r="G17" s="175" t="s">
        <v>3295</v>
      </c>
      <c r="H17" s="175" t="s">
        <v>3298</v>
      </c>
      <c r="I17" s="210"/>
      <c r="J17" s="175" t="s">
        <v>29</v>
      </c>
      <c r="K17" s="175" t="s">
        <v>35</v>
      </c>
      <c r="L17" s="175" t="s">
        <v>68</v>
      </c>
      <c r="M17" s="175" t="s">
        <v>138</v>
      </c>
      <c r="N17" s="175" t="s">
        <v>45</v>
      </c>
      <c r="O17" s="175" t="s">
        <v>4916</v>
      </c>
      <c r="P17" s="175" t="s">
        <v>1133</v>
      </c>
      <c r="Q17" s="175" t="s">
        <v>1011</v>
      </c>
      <c r="R17" s="175" t="s">
        <v>3299</v>
      </c>
      <c r="S17" s="175" t="s">
        <v>3300</v>
      </c>
      <c r="T17" s="175" t="s">
        <v>3272</v>
      </c>
      <c r="U17" s="175" t="s">
        <v>3301</v>
      </c>
      <c r="V17" s="175" t="s">
        <v>1004</v>
      </c>
      <c r="W17" s="175" t="s">
        <v>2521</v>
      </c>
      <c r="X17" s="175" t="s">
        <v>4917</v>
      </c>
      <c r="Y17" s="175" t="s">
        <v>1133</v>
      </c>
      <c r="Z17" s="175" t="s">
        <v>1011</v>
      </c>
      <c r="AA17" s="175" t="s">
        <v>2471</v>
      </c>
      <c r="AB17" s="175" t="s">
        <v>3299</v>
      </c>
      <c r="AC17" s="175" t="s">
        <v>3300</v>
      </c>
      <c r="AD17" s="175" t="s">
        <v>3272</v>
      </c>
      <c r="AE17" s="175" t="s">
        <v>3301</v>
      </c>
      <c r="AF17" s="175" t="s">
        <v>32</v>
      </c>
      <c r="AG17" s="175" t="s">
        <v>48</v>
      </c>
      <c r="AH17" s="175" t="s">
        <v>3302</v>
      </c>
      <c r="AI17" s="175" t="s">
        <v>4918</v>
      </c>
      <c r="AJ17" s="175" t="s">
        <v>3299</v>
      </c>
      <c r="AK17" s="175" t="s">
        <v>4919</v>
      </c>
      <c r="AL17" s="175" t="s">
        <v>4920</v>
      </c>
      <c r="AM17" s="175" t="s">
        <v>4921</v>
      </c>
      <c r="AN17" s="210"/>
      <c r="AO17" s="210"/>
    </row>
    <row r="18" spans="1:41" s="141" customFormat="1" ht="52.9" customHeight="1" x14ac:dyDescent="0.2">
      <c r="A18" s="46"/>
      <c r="B18" s="142"/>
      <c r="C18" s="175">
        <f t="shared" ref="C18" si="0">SUM(D18:H18)</f>
        <v>7</v>
      </c>
      <c r="D18" s="48">
        <f>SUM((COUNTIF($AB$7:$AB$40,"HT")+(COUNTIF($AB$7:$AB$40,"TK")+(COUNTIF($AB$7:$AB$40,"TP"))+(COUNTIF($AB$7:$AB$40,"TTT")))))</f>
        <v>1</v>
      </c>
      <c r="E18" s="48">
        <f>SUM((COUNTIF($AB$7:$AB$40,"PHT")+(COUNTIF($AB$7:$AB$40,"PK")+(COUNTIF($AB$7:$AB$40,"PP"))+(COUNTIF($AB$7:$AB$40,"PTT")))))</f>
        <v>1</v>
      </c>
      <c r="F18" s="48">
        <f>SUM((COUNTIF($AB$7:$AB$40,"TBM")+(COUNTIF($AB$7:$AB$40,"TT"))))</f>
        <v>0</v>
      </c>
      <c r="G18" s="48">
        <f>COUNTIF($AB$7:$AB$40,"NV")</f>
        <v>5</v>
      </c>
      <c r="H18" s="48">
        <f>COUNTIF($AB$7:$AB$40,"GV")</f>
        <v>0</v>
      </c>
      <c r="I18" s="48">
        <f>COUNTIF($D$7:$D$40,"x")</f>
        <v>1</v>
      </c>
      <c r="J18" s="48">
        <f>COUNTIF($AJ$7:$AJ$40,"TS")</f>
        <v>0</v>
      </c>
      <c r="K18" s="48">
        <f>COUNTIF($AJ$7:$AJ$40,"THS")</f>
        <v>2</v>
      </c>
      <c r="L18" s="48">
        <f>COUNTIF($AJ$7:$AJ$40,"DH")</f>
        <v>5</v>
      </c>
      <c r="M18" s="48">
        <f>COUNTIF($AJ$7:$AJ$40,"CD")</f>
        <v>0</v>
      </c>
      <c r="N18" s="48">
        <f>COUNTIF($AJ$7:$AJ$13,"TC")</f>
        <v>0</v>
      </c>
      <c r="O18" s="48">
        <f>COUNTIF($AJ$7:$AJ$13,"")</f>
        <v>0</v>
      </c>
      <c r="P18" s="48">
        <f>COUNTIF($BA$7:$BA$40,"A")</f>
        <v>1</v>
      </c>
      <c r="Q18" s="48">
        <f>COUNTIF($BA$7:$BA$40,"B")</f>
        <v>1</v>
      </c>
      <c r="R18" s="48">
        <f>COUNTIF($BA$7:$BA$40,"TC")</f>
        <v>1</v>
      </c>
      <c r="S18" s="48">
        <f>COUNTIF($BA$7:$BA$40,"CD")</f>
        <v>0</v>
      </c>
      <c r="T18" s="48">
        <f>COUNTIF($BA$7:$BA$40,"DH")</f>
        <v>2</v>
      </c>
      <c r="U18" s="48">
        <f>COUNTIF($BA$7:$BA$40,"THS")</f>
        <v>0</v>
      </c>
      <c r="V18" s="48">
        <f>COUNTIF($BB$7:$BB$40,"IC3")</f>
        <v>0</v>
      </c>
      <c r="W18" s="48">
        <f>COUNTIF($BA$7:$BA$40,"UD CNTT CB")</f>
        <v>2</v>
      </c>
      <c r="X18" s="48">
        <f>COUNTIF($BA$7:$BA$40,"UD CNTT NC")</f>
        <v>0</v>
      </c>
      <c r="Y18" s="189">
        <f>SUM((COUNTIF($BG$7:$BG$40,"A"))+(COUNTIF($BG$7:$BG$40,"A1")))</f>
        <v>0</v>
      </c>
      <c r="Z18" s="189">
        <f>SUM((COUNTIF($BG$7:$BG$40,"B"))+(COUNTIF($BG$7:$BG$40,"A2")))</f>
        <v>4</v>
      </c>
      <c r="AA18" s="48">
        <f>COUNTIF($BG$7:$BG$40,"C")</f>
        <v>0</v>
      </c>
      <c r="AB18" s="48">
        <f>COUNTIF($BG$7:$BG$40,"TC")</f>
        <v>0</v>
      </c>
      <c r="AC18" s="48">
        <f>COUNTIF($BG$7:$BG$40,"CD")</f>
        <v>0</v>
      </c>
      <c r="AD18" s="48">
        <f>COUNTIF($BG$7:$BG$40,"DH")</f>
        <v>0</v>
      </c>
      <c r="AE18" s="48">
        <f>COUNTIF($BG$7:$BG$40,"THS")</f>
        <v>0</v>
      </c>
      <c r="AF18" s="48">
        <f>COUNTIF($BG$7:$BG$40,"B1")</f>
        <v>3</v>
      </c>
      <c r="AG18" s="48">
        <f>COUNTIF($BG$7:$BG$40,"B2")</f>
        <v>0</v>
      </c>
      <c r="AH18" s="48">
        <f>COUNTIF($BG$7:$BG$40,"C1")</f>
        <v>0</v>
      </c>
      <c r="AI18" s="48">
        <f>COUNTIF($BH$7:$BH$40,"Sơ cấp")</f>
        <v>4</v>
      </c>
      <c r="AJ18" s="48">
        <f>COUNTIF($BH$7:$BH$40,"Trung cấp")</f>
        <v>2</v>
      </c>
      <c r="AK18" s="48">
        <f>COUNTIF($BH$7:$BH$40,"Cao cấp")</f>
        <v>0</v>
      </c>
      <c r="AL18" s="48">
        <f>COUNTIF($X$7:$X$40,"Sở GDĐT TPHCM")</f>
        <v>6</v>
      </c>
      <c r="AM18" s="48">
        <f>COUNTIF($X$7:$X$40,"Trường CĐ Lý Tự Trọng TPHCM")</f>
        <v>1</v>
      </c>
      <c r="AN18" s="48">
        <f>COUNTIF($AG$7:$AG$40,"x")</f>
        <v>2</v>
      </c>
      <c r="AO18" s="48">
        <f>COUNTIF($F$7:$F$40,"Nữ")</f>
        <v>4</v>
      </c>
    </row>
    <row r="1275" spans="42:42" x14ac:dyDescent="0.25">
      <c r="AP1275" s="1">
        <f>COUNTIF(AJ7:AJ7,"Thạc sỹ")</f>
        <v>0</v>
      </c>
    </row>
  </sheetData>
  <autoFilter ref="A6:BQ13"/>
  <mergeCells count="59">
    <mergeCell ref="AO16:AO17"/>
    <mergeCell ref="A16:A17"/>
    <mergeCell ref="B16:B17"/>
    <mergeCell ref="C16:C17"/>
    <mergeCell ref="D16:H16"/>
    <mergeCell ref="I16:I17"/>
    <mergeCell ref="J16:O16"/>
    <mergeCell ref="P16:X16"/>
    <mergeCell ref="Y16:AH16"/>
    <mergeCell ref="AI16:AK16"/>
    <mergeCell ref="AL16:AM16"/>
    <mergeCell ref="AN16:AN1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7" activePane="bottomLeft" state="frozen"/>
      <selection activeCell="A4" sqref="A4"/>
      <selection pane="bottomLeft" activeCell="C8" sqref="C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06"/>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77"/>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87"/>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91" customFormat="1" ht="135.6" customHeight="1" x14ac:dyDescent="0.25">
      <c r="A7" s="60" t="s">
        <v>950</v>
      </c>
      <c r="B7" s="87" t="s">
        <v>129</v>
      </c>
      <c r="C7" s="10"/>
      <c r="D7" s="10" t="s">
        <v>984</v>
      </c>
      <c r="E7" s="10" t="s">
        <v>984</v>
      </c>
      <c r="F7" s="3" t="s">
        <v>52</v>
      </c>
      <c r="G7" s="3" t="s">
        <v>1027</v>
      </c>
      <c r="H7" s="3" t="s">
        <v>130</v>
      </c>
      <c r="I7" s="3" t="s">
        <v>990</v>
      </c>
      <c r="J7" s="3" t="s">
        <v>998</v>
      </c>
      <c r="K7" s="4" t="s">
        <v>1726</v>
      </c>
      <c r="L7" s="5" t="s">
        <v>1727</v>
      </c>
      <c r="M7" s="4" t="s">
        <v>1184</v>
      </c>
      <c r="N7" s="4" t="s">
        <v>2780</v>
      </c>
      <c r="O7" s="10" t="s">
        <v>2621</v>
      </c>
      <c r="P7" s="10" t="s">
        <v>1100</v>
      </c>
      <c r="Q7" s="4" t="s">
        <v>1728</v>
      </c>
      <c r="R7" s="6"/>
      <c r="S7" s="4" t="s">
        <v>1729</v>
      </c>
      <c r="T7" s="4" t="s">
        <v>1730</v>
      </c>
      <c r="U7" s="10" t="s">
        <v>3050</v>
      </c>
      <c r="V7" s="6"/>
      <c r="W7" s="7" t="s">
        <v>83</v>
      </c>
      <c r="X7" s="3" t="s">
        <v>33</v>
      </c>
      <c r="Y7" s="7" t="s">
        <v>83</v>
      </c>
      <c r="Z7" s="3" t="s">
        <v>24</v>
      </c>
      <c r="AA7" s="7" t="s">
        <v>83</v>
      </c>
      <c r="AB7" s="3" t="s">
        <v>4944</v>
      </c>
      <c r="AC7" s="3" t="s">
        <v>65</v>
      </c>
      <c r="AD7" s="7" t="s">
        <v>131</v>
      </c>
      <c r="AE7" s="6"/>
      <c r="AF7" s="8" t="s">
        <v>2513</v>
      </c>
      <c r="AG7" s="7" t="s">
        <v>984</v>
      </c>
      <c r="AH7" s="3" t="s">
        <v>27</v>
      </c>
      <c r="AI7" s="3" t="s">
        <v>28</v>
      </c>
      <c r="AJ7" s="62" t="s">
        <v>3273</v>
      </c>
      <c r="AK7" s="54" t="s">
        <v>3415</v>
      </c>
      <c r="AL7" s="54" t="s">
        <v>4735</v>
      </c>
      <c r="AM7" s="54" t="s">
        <v>4736</v>
      </c>
      <c r="AN7" s="86" t="s">
        <v>4737</v>
      </c>
      <c r="AO7" s="86" t="s">
        <v>4738</v>
      </c>
      <c r="AP7" s="88" t="s">
        <v>1014</v>
      </c>
      <c r="AQ7" s="86" t="s">
        <v>4739</v>
      </c>
      <c r="AR7" s="88" t="s">
        <v>3928</v>
      </c>
      <c r="AS7" s="55"/>
      <c r="AT7" s="55"/>
      <c r="AU7" s="55"/>
      <c r="AV7" s="55"/>
      <c r="AW7" s="55"/>
      <c r="AX7" s="54" t="s">
        <v>68</v>
      </c>
      <c r="AY7" s="92" t="s">
        <v>4743</v>
      </c>
      <c r="AZ7" s="92" t="s">
        <v>3456</v>
      </c>
      <c r="BA7" s="55" t="s">
        <v>4946</v>
      </c>
      <c r="BB7" s="55"/>
      <c r="BC7" s="54" t="s">
        <v>4740</v>
      </c>
      <c r="BD7" s="55" t="s">
        <v>3302</v>
      </c>
      <c r="BE7" s="92" t="s">
        <v>4741</v>
      </c>
      <c r="BF7" s="92" t="s">
        <v>4742</v>
      </c>
      <c r="BG7" s="66" t="s">
        <v>4946</v>
      </c>
      <c r="BH7" s="55" t="s">
        <v>45</v>
      </c>
      <c r="BI7" s="54" t="s">
        <v>3619</v>
      </c>
      <c r="BJ7" s="55" t="s">
        <v>3620</v>
      </c>
      <c r="BK7" s="55" t="s">
        <v>21</v>
      </c>
      <c r="BL7" s="55"/>
      <c r="BM7" s="55"/>
      <c r="BN7" s="55" t="s">
        <v>46</v>
      </c>
      <c r="BO7" s="54" t="s">
        <v>4043</v>
      </c>
      <c r="BP7" s="55" t="s">
        <v>4744</v>
      </c>
      <c r="BQ7" s="105" t="s">
        <v>4784</v>
      </c>
      <c r="BR7" s="200" t="s">
        <v>3389</v>
      </c>
    </row>
    <row r="8" spans="1:70" s="91" customFormat="1" ht="169.9" customHeight="1" x14ac:dyDescent="0.25">
      <c r="A8" s="60" t="s">
        <v>951</v>
      </c>
      <c r="B8" s="96" t="s">
        <v>1003</v>
      </c>
      <c r="C8" s="6"/>
      <c r="D8" s="10" t="s">
        <v>984</v>
      </c>
      <c r="E8" s="10" t="s">
        <v>984</v>
      </c>
      <c r="F8" s="10" t="s">
        <v>52</v>
      </c>
      <c r="G8" s="10" t="s">
        <v>1035</v>
      </c>
      <c r="H8" s="13" t="s">
        <v>1007</v>
      </c>
      <c r="I8" s="10" t="s">
        <v>991</v>
      </c>
      <c r="J8" s="3" t="s">
        <v>998</v>
      </c>
      <c r="K8" s="4" t="s">
        <v>1427</v>
      </c>
      <c r="L8" s="5" t="s">
        <v>1428</v>
      </c>
      <c r="M8" s="4" t="s">
        <v>1170</v>
      </c>
      <c r="N8" s="4" t="s">
        <v>2780</v>
      </c>
      <c r="O8" s="10" t="s">
        <v>2621</v>
      </c>
      <c r="P8" s="10" t="s">
        <v>2834</v>
      </c>
      <c r="Q8" s="4" t="s">
        <v>1429</v>
      </c>
      <c r="R8" s="6"/>
      <c r="S8" s="9" t="s">
        <v>1430</v>
      </c>
      <c r="T8" s="4" t="s">
        <v>21</v>
      </c>
      <c r="U8" s="10" t="e">
        <v>#N/A</v>
      </c>
      <c r="V8" s="6"/>
      <c r="W8" s="13" t="s">
        <v>674</v>
      </c>
      <c r="X8" s="3" t="s">
        <v>33</v>
      </c>
      <c r="Y8" s="10"/>
      <c r="Z8" s="3" t="s">
        <v>90</v>
      </c>
      <c r="AA8" s="21" t="s">
        <v>200</v>
      </c>
      <c r="AB8" s="55" t="s">
        <v>3296</v>
      </c>
      <c r="AC8" s="55" t="s">
        <v>3295</v>
      </c>
      <c r="AD8" s="10"/>
      <c r="AE8" s="6"/>
      <c r="AF8" s="10"/>
      <c r="AG8" s="10"/>
      <c r="AH8" s="16" t="s">
        <v>27</v>
      </c>
      <c r="AI8" s="10"/>
      <c r="AJ8" s="62" t="s">
        <v>3301</v>
      </c>
      <c r="AK8" s="54" t="s">
        <v>3289</v>
      </c>
      <c r="AL8" s="86" t="s">
        <v>4786</v>
      </c>
      <c r="AM8" s="86" t="s">
        <v>4787</v>
      </c>
      <c r="AN8" s="86" t="s">
        <v>4788</v>
      </c>
      <c r="AO8" s="88" t="s">
        <v>3389</v>
      </c>
      <c r="AP8" s="88" t="s">
        <v>1014</v>
      </c>
      <c r="AQ8" s="86" t="s">
        <v>4789</v>
      </c>
      <c r="AR8" s="88" t="s">
        <v>3517</v>
      </c>
      <c r="AS8" s="88"/>
      <c r="AT8" s="88"/>
      <c r="AU8" s="88"/>
      <c r="AV8" s="88"/>
      <c r="AW8" s="88"/>
      <c r="AX8" s="88" t="s">
        <v>1004</v>
      </c>
      <c r="AY8" s="86" t="s">
        <v>4790</v>
      </c>
      <c r="AZ8" s="88" t="s">
        <v>4791</v>
      </c>
      <c r="BA8" s="88" t="s">
        <v>1004</v>
      </c>
      <c r="BB8" s="88" t="s">
        <v>1004</v>
      </c>
      <c r="BC8" s="86" t="s">
        <v>4792</v>
      </c>
      <c r="BD8" s="88" t="s">
        <v>35</v>
      </c>
      <c r="BE8" s="86" t="s">
        <v>4793</v>
      </c>
      <c r="BF8" s="86" t="s">
        <v>4794</v>
      </c>
      <c r="BG8" s="54" t="s">
        <v>3301</v>
      </c>
      <c r="BH8" s="88" t="s">
        <v>45</v>
      </c>
      <c r="BI8" s="86" t="s">
        <v>4795</v>
      </c>
      <c r="BJ8" s="88" t="s">
        <v>3620</v>
      </c>
      <c r="BK8" s="88" t="s">
        <v>2560</v>
      </c>
      <c r="BL8" s="86" t="s">
        <v>4966</v>
      </c>
      <c r="BM8" s="88" t="s">
        <v>4967</v>
      </c>
      <c r="BN8" s="88"/>
      <c r="BO8" s="88"/>
      <c r="BP8" s="88"/>
      <c r="BQ8" s="105" t="s">
        <v>4796</v>
      </c>
      <c r="BR8" s="200" t="s">
        <v>3389</v>
      </c>
    </row>
    <row r="9" spans="1:70" s="203" customFormat="1" ht="63" x14ac:dyDescent="0.25">
      <c r="A9" s="60" t="s">
        <v>952</v>
      </c>
      <c r="B9" s="2" t="s">
        <v>932</v>
      </c>
      <c r="C9" s="6"/>
      <c r="D9" s="6"/>
      <c r="E9" s="6"/>
      <c r="F9" s="3" t="s">
        <v>19</v>
      </c>
      <c r="G9" s="3" t="s">
        <v>1027</v>
      </c>
      <c r="H9" s="3" t="s">
        <v>933</v>
      </c>
      <c r="I9" s="3" t="s">
        <v>998</v>
      </c>
      <c r="J9" s="3" t="s">
        <v>998</v>
      </c>
      <c r="K9" s="4" t="s">
        <v>1539</v>
      </c>
      <c r="L9" s="12" t="s">
        <v>1540</v>
      </c>
      <c r="M9" s="4" t="s">
        <v>1184</v>
      </c>
      <c r="N9" s="4" t="s">
        <v>2780</v>
      </c>
      <c r="O9" s="10" t="e">
        <v>#N/A</v>
      </c>
      <c r="P9" s="10" t="e">
        <v>#N/A</v>
      </c>
      <c r="Q9" s="4" t="s">
        <v>1541</v>
      </c>
      <c r="R9" s="6"/>
      <c r="S9" s="9" t="s">
        <v>1542</v>
      </c>
      <c r="T9" s="4" t="s">
        <v>1543</v>
      </c>
      <c r="U9" s="10" t="s">
        <v>3051</v>
      </c>
      <c r="V9" s="6"/>
      <c r="W9" s="7" t="s">
        <v>934</v>
      </c>
      <c r="X9" s="3" t="s">
        <v>3294</v>
      </c>
      <c r="Y9" s="7" t="s">
        <v>934</v>
      </c>
      <c r="Z9" s="3" t="s">
        <v>182</v>
      </c>
      <c r="AA9" s="7" t="s">
        <v>934</v>
      </c>
      <c r="AB9" s="55" t="s">
        <v>3296</v>
      </c>
      <c r="AC9" s="55" t="s">
        <v>3295</v>
      </c>
      <c r="AD9" s="3" t="s">
        <v>21</v>
      </c>
      <c r="AE9" s="6"/>
      <c r="AF9" s="3" t="s">
        <v>21</v>
      </c>
      <c r="AG9" s="3"/>
      <c r="AH9" s="3" t="s">
        <v>27</v>
      </c>
      <c r="AI9" s="3" t="s">
        <v>28</v>
      </c>
      <c r="AJ9" s="3" t="s">
        <v>4946</v>
      </c>
      <c r="AK9" s="3"/>
      <c r="AL9" s="3" t="s">
        <v>585</v>
      </c>
      <c r="AM9" s="3"/>
      <c r="AN9" s="10"/>
      <c r="AO9" s="10"/>
      <c r="AP9" s="10" t="s">
        <v>1005</v>
      </c>
      <c r="AQ9" s="10"/>
      <c r="AR9" s="10"/>
      <c r="AS9" s="10"/>
      <c r="AT9" s="10"/>
      <c r="AU9" s="10"/>
      <c r="AV9" s="10"/>
      <c r="AW9" s="10"/>
      <c r="AX9" s="3" t="s">
        <v>2521</v>
      </c>
      <c r="AY9" s="10"/>
      <c r="AZ9" s="10"/>
      <c r="BA9" s="10" t="s">
        <v>2521</v>
      </c>
      <c r="BB9" s="10"/>
      <c r="BC9" s="10"/>
      <c r="BD9" s="13" t="s">
        <v>48</v>
      </c>
      <c r="BE9" s="10"/>
      <c r="BF9" s="10"/>
      <c r="BG9" s="13" t="s">
        <v>48</v>
      </c>
      <c r="BH9" s="3" t="s">
        <v>21</v>
      </c>
      <c r="BI9" s="3"/>
      <c r="BJ9" s="3"/>
      <c r="BK9" s="3" t="s">
        <v>21</v>
      </c>
      <c r="BL9" s="3"/>
      <c r="BM9" s="3"/>
      <c r="BN9" s="3" t="s">
        <v>21</v>
      </c>
      <c r="BO9" s="3"/>
      <c r="BP9" s="3"/>
      <c r="BQ9" s="14" t="s">
        <v>2779</v>
      </c>
      <c r="BR9" s="201"/>
    </row>
    <row r="11" spans="1:70" s="158" customFormat="1" ht="31.15" customHeight="1" x14ac:dyDescent="0.2">
      <c r="A11" s="210" t="s">
        <v>4904</v>
      </c>
      <c r="B11" s="212" t="s">
        <v>987</v>
      </c>
      <c r="C11" s="212" t="s">
        <v>4905</v>
      </c>
      <c r="D11" s="210" t="s">
        <v>4906</v>
      </c>
      <c r="E11" s="210"/>
      <c r="F11" s="210"/>
      <c r="G11" s="210"/>
      <c r="H11" s="210"/>
      <c r="I11" s="210" t="s">
        <v>4907</v>
      </c>
      <c r="J11" s="210" t="s">
        <v>3431</v>
      </c>
      <c r="K11" s="210"/>
      <c r="L11" s="210"/>
      <c r="M11" s="210"/>
      <c r="N11" s="210"/>
      <c r="O11" s="210"/>
      <c r="P11" s="210" t="s">
        <v>4908</v>
      </c>
      <c r="Q11" s="210"/>
      <c r="R11" s="210"/>
      <c r="S11" s="210"/>
      <c r="T11" s="210"/>
      <c r="U11" s="210"/>
      <c r="V11" s="210"/>
      <c r="W11" s="210"/>
      <c r="X11" s="210"/>
      <c r="Y11" s="210" t="s">
        <v>4909</v>
      </c>
      <c r="Z11" s="210"/>
      <c r="AA11" s="210"/>
      <c r="AB11" s="210"/>
      <c r="AC11" s="210"/>
      <c r="AD11" s="210"/>
      <c r="AE11" s="210"/>
      <c r="AF11" s="210"/>
      <c r="AG11" s="210"/>
      <c r="AH11" s="210"/>
      <c r="AI11" s="210" t="s">
        <v>4910</v>
      </c>
      <c r="AJ11" s="210"/>
      <c r="AK11" s="210"/>
      <c r="AL11" s="210" t="s">
        <v>4911</v>
      </c>
      <c r="AM11" s="210"/>
      <c r="AN11" s="210" t="s">
        <v>4912</v>
      </c>
      <c r="AO11" s="210" t="s">
        <v>52</v>
      </c>
    </row>
    <row r="12" spans="1:70" s="158" customFormat="1" ht="75.599999999999994" customHeight="1" x14ac:dyDescent="0.2">
      <c r="A12" s="210"/>
      <c r="B12" s="213"/>
      <c r="C12" s="213"/>
      <c r="D12" s="175" t="s">
        <v>4913</v>
      </c>
      <c r="E12" s="175" t="s">
        <v>4914</v>
      </c>
      <c r="F12" s="175" t="s">
        <v>4915</v>
      </c>
      <c r="G12" s="175" t="s">
        <v>3295</v>
      </c>
      <c r="H12" s="175" t="s">
        <v>3298</v>
      </c>
      <c r="I12" s="210"/>
      <c r="J12" s="175" t="s">
        <v>29</v>
      </c>
      <c r="K12" s="175" t="s">
        <v>35</v>
      </c>
      <c r="L12" s="175" t="s">
        <v>68</v>
      </c>
      <c r="M12" s="175" t="s">
        <v>138</v>
      </c>
      <c r="N12" s="175" t="s">
        <v>45</v>
      </c>
      <c r="O12" s="175" t="s">
        <v>4916</v>
      </c>
      <c r="P12" s="175" t="s">
        <v>1133</v>
      </c>
      <c r="Q12" s="175" t="s">
        <v>1011</v>
      </c>
      <c r="R12" s="175" t="s">
        <v>3299</v>
      </c>
      <c r="S12" s="175" t="s">
        <v>3300</v>
      </c>
      <c r="T12" s="175" t="s">
        <v>3272</v>
      </c>
      <c r="U12" s="175" t="s">
        <v>3301</v>
      </c>
      <c r="V12" s="175" t="s">
        <v>1004</v>
      </c>
      <c r="W12" s="175" t="s">
        <v>2521</v>
      </c>
      <c r="X12" s="175" t="s">
        <v>4917</v>
      </c>
      <c r="Y12" s="175" t="s">
        <v>1133</v>
      </c>
      <c r="Z12" s="175" t="s">
        <v>1011</v>
      </c>
      <c r="AA12" s="175" t="s">
        <v>2471</v>
      </c>
      <c r="AB12" s="175" t="s">
        <v>3299</v>
      </c>
      <c r="AC12" s="175" t="s">
        <v>3300</v>
      </c>
      <c r="AD12" s="175" t="s">
        <v>3272</v>
      </c>
      <c r="AE12" s="175" t="s">
        <v>3301</v>
      </c>
      <c r="AF12" s="175" t="s">
        <v>32</v>
      </c>
      <c r="AG12" s="175" t="s">
        <v>48</v>
      </c>
      <c r="AH12" s="175" t="s">
        <v>3302</v>
      </c>
      <c r="AI12" s="175" t="s">
        <v>4918</v>
      </c>
      <c r="AJ12" s="175" t="s">
        <v>3299</v>
      </c>
      <c r="AK12" s="175" t="s">
        <v>4919</v>
      </c>
      <c r="AL12" s="175" t="s">
        <v>4920</v>
      </c>
      <c r="AM12" s="175" t="s">
        <v>4921</v>
      </c>
      <c r="AN12" s="210"/>
      <c r="AO12" s="210"/>
    </row>
    <row r="13" spans="1:70" s="141" customFormat="1" ht="52.9" customHeight="1" x14ac:dyDescent="0.2">
      <c r="A13" s="46"/>
      <c r="B13" s="142"/>
      <c r="C13" s="175">
        <f t="shared" ref="C13" si="0">SUM(D13:H13)</f>
        <v>3</v>
      </c>
      <c r="D13" s="48">
        <f>SUM((COUNTIF($AB$7:$AB$40,"HT")+(COUNTIF($AB$7:$AB$40,"TK")+(COUNTIF($AB$7:$AB$40,"TP"))+(COUNTIF($AB$7:$AB$40,"TTT")))))</f>
        <v>1</v>
      </c>
      <c r="E13" s="48">
        <f>SUM((COUNTIF($AB$7:$AB$40,"PHT")+(COUNTIF($AB$7:$AB$40,"PK")+(COUNTIF($AB$7:$AB$40,"PP"))+(COUNTIF($AB$7:$AB$40,"PTT")))))</f>
        <v>0</v>
      </c>
      <c r="F13" s="48">
        <f>SUM((COUNTIF($AB$7:$AB$40,"TBM")+(COUNTIF($AB$7:$AB$40,"TT"))))</f>
        <v>0</v>
      </c>
      <c r="G13" s="48">
        <f>COUNTIF($AB$7:$AB$40,"NV")</f>
        <v>2</v>
      </c>
      <c r="H13" s="48">
        <f>COUNTIF($AB$7:$AB$40,"GV")</f>
        <v>0</v>
      </c>
      <c r="I13" s="48">
        <f>COUNTIF($D$7:$D$40,"x")</f>
        <v>2</v>
      </c>
      <c r="J13" s="48">
        <f>COUNTIF($AJ$7:$AJ$40,"TS")</f>
        <v>1</v>
      </c>
      <c r="K13" s="48">
        <f>COUNTIF($AJ$7:$AJ$40,"THS")</f>
        <v>1</v>
      </c>
      <c r="L13" s="48">
        <f>COUNTIF($AJ$7:$AJ$40,"DH")</f>
        <v>1</v>
      </c>
      <c r="M13" s="48">
        <f>COUNTIF($AJ$7:$AJ$40,"CD")</f>
        <v>0</v>
      </c>
      <c r="N13" s="48">
        <f>COUNTIF($AJ$7:$AJ$9,"TC")</f>
        <v>0</v>
      </c>
      <c r="O13" s="48">
        <f>COUNTIF($AJ$7:$AJ$9,"")</f>
        <v>0</v>
      </c>
      <c r="P13" s="48">
        <f>COUNTIF($BA$7:$BA$40,"A")</f>
        <v>0</v>
      </c>
      <c r="Q13" s="48">
        <f>COUNTIF($BA$7:$BA$40,"B")</f>
        <v>0</v>
      </c>
      <c r="R13" s="48">
        <f>COUNTIF($BA$7:$BA$40,"TC")</f>
        <v>0</v>
      </c>
      <c r="S13" s="48">
        <f>COUNTIF($BA$7:$BA$40,"CD")</f>
        <v>0</v>
      </c>
      <c r="T13" s="48">
        <f>COUNTIF($BA$7:$BA$40,"DH")</f>
        <v>1</v>
      </c>
      <c r="U13" s="48">
        <f>COUNTIF($BA$7:$BA$40,"THS")</f>
        <v>0</v>
      </c>
      <c r="V13" s="48">
        <f>COUNTIF($BB$7:$BB$40,"IC3")</f>
        <v>1</v>
      </c>
      <c r="W13" s="48">
        <f>COUNTIF($BA$7:$BA$40,"UD CNTT CB")</f>
        <v>1</v>
      </c>
      <c r="X13" s="48">
        <f>COUNTIF($BA$7:$BA$40,"UD CNTT NC")</f>
        <v>0</v>
      </c>
      <c r="Y13" s="189">
        <f>SUM((COUNTIF($BG$7:$BG$40,"A"))+(COUNTIF($BG$7:$BG$40,"A1")))</f>
        <v>0</v>
      </c>
      <c r="Z13" s="189">
        <f>SUM((COUNTIF($BG$7:$BG$40,"B"))+(COUNTIF($BG$7:$BG$40,"A2")))</f>
        <v>0</v>
      </c>
      <c r="AA13" s="48">
        <f>COUNTIF($BG$7:$BG$40,"C")</f>
        <v>0</v>
      </c>
      <c r="AB13" s="48">
        <f>COUNTIF($BG$7:$BG$40,"TC")</f>
        <v>0</v>
      </c>
      <c r="AC13" s="48">
        <f>COUNTIF($BG$7:$BG$40,"CD")</f>
        <v>0</v>
      </c>
      <c r="AD13" s="48">
        <f>COUNTIF($BG$7:$BG$40,"DH")</f>
        <v>1</v>
      </c>
      <c r="AE13" s="48">
        <f>COUNTIF($BG$7:$BG$40,"THS")</f>
        <v>1</v>
      </c>
      <c r="AF13" s="48">
        <f>COUNTIF($BG$7:$BG$40,"B1")</f>
        <v>0</v>
      </c>
      <c r="AG13" s="48">
        <f>COUNTIF($BG$7:$BG$40,"B2")</f>
        <v>1</v>
      </c>
      <c r="AH13" s="48">
        <f>COUNTIF($BG$7:$BG$40,"C1")</f>
        <v>0</v>
      </c>
      <c r="AI13" s="48">
        <f>COUNTIF($BH$7:$BH$40,"Sơ cấp")</f>
        <v>0</v>
      </c>
      <c r="AJ13" s="48">
        <f>COUNTIF($BH$7:$BH$40,"Trung cấp")</f>
        <v>2</v>
      </c>
      <c r="AK13" s="48">
        <f>COUNTIF($BH$7:$BH$40,"Cao cấp")</f>
        <v>0</v>
      </c>
      <c r="AL13" s="48">
        <f>COUNTIF($X$7:$X$40,"Sở GDĐT TPHCM")</f>
        <v>2</v>
      </c>
      <c r="AM13" s="48">
        <f>COUNTIF($X$7:$X$40,"Trường CĐ Lý Tự Trọng TPHCM")</f>
        <v>1</v>
      </c>
      <c r="AN13" s="48">
        <f>COUNTIF($AG$7:$AG$40,"x")</f>
        <v>1</v>
      </c>
      <c r="AO13" s="48">
        <f>COUNTIF($F$7:$F$40,"Nữ")</f>
        <v>2</v>
      </c>
    </row>
    <row r="1272" spans="42:42" x14ac:dyDescent="0.25">
      <c r="AP1272" s="1">
        <f>COUNTIF(AJ7:AJ8,"Thạc sỹ")</f>
        <v>0</v>
      </c>
    </row>
  </sheetData>
  <autoFilter ref="A6:BQ9"/>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95"/>
  <sheetViews>
    <sheetView topLeftCell="A4" zoomScaleNormal="100" zoomScaleSheetLayoutView="90" workbookViewId="0">
      <pane ySplit="3" topLeftCell="A31" activePane="bottomLeft" state="frozen"/>
      <selection activeCell="A4" sqref="A4"/>
      <selection pane="bottomLeft" activeCell="B34" sqref="B34:B35"/>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06"/>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77"/>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87"/>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91" customFormat="1" ht="88.15" customHeight="1" x14ac:dyDescent="0.25">
      <c r="A7" s="60" t="s">
        <v>950</v>
      </c>
      <c r="B7" s="87" t="s">
        <v>85</v>
      </c>
      <c r="C7" s="88"/>
      <c r="D7" s="88" t="s">
        <v>984</v>
      </c>
      <c r="E7" s="88" t="s">
        <v>984</v>
      </c>
      <c r="F7" s="55" t="s">
        <v>19</v>
      </c>
      <c r="G7" s="55" t="s">
        <v>1071</v>
      </c>
      <c r="H7" s="55" t="s">
        <v>86</v>
      </c>
      <c r="I7" s="55" t="s">
        <v>2722</v>
      </c>
      <c r="J7" s="55" t="s">
        <v>995</v>
      </c>
      <c r="K7" s="100" t="s">
        <v>1491</v>
      </c>
      <c r="L7" s="101" t="s">
        <v>87</v>
      </c>
      <c r="M7" s="100" t="s">
        <v>1170</v>
      </c>
      <c r="N7" s="100" t="s">
        <v>2780</v>
      </c>
      <c r="O7" s="88" t="s">
        <v>2621</v>
      </c>
      <c r="P7" s="88" t="s">
        <v>2835</v>
      </c>
      <c r="Q7" s="100" t="s">
        <v>1492</v>
      </c>
      <c r="R7" s="98"/>
      <c r="S7" s="114" t="s">
        <v>1493</v>
      </c>
      <c r="T7" s="97" t="s">
        <v>1494</v>
      </c>
      <c r="U7" s="88" t="s">
        <v>3052</v>
      </c>
      <c r="V7" s="98"/>
      <c r="W7" s="43" t="s">
        <v>88</v>
      </c>
      <c r="X7" s="88" t="s">
        <v>33</v>
      </c>
      <c r="Y7" s="43" t="s">
        <v>89</v>
      </c>
      <c r="Z7" s="55" t="s">
        <v>24</v>
      </c>
      <c r="AA7" s="43" t="s">
        <v>88</v>
      </c>
      <c r="AB7" s="3" t="s">
        <v>4944</v>
      </c>
      <c r="AC7" s="55" t="s">
        <v>65</v>
      </c>
      <c r="AD7" s="43" t="s">
        <v>89</v>
      </c>
      <c r="AE7" s="98"/>
      <c r="AF7" s="43" t="s">
        <v>43</v>
      </c>
      <c r="AG7" s="43" t="s">
        <v>984</v>
      </c>
      <c r="AH7" s="55" t="s">
        <v>27</v>
      </c>
      <c r="AI7" s="55" t="s">
        <v>28</v>
      </c>
      <c r="AJ7" s="62" t="s">
        <v>4946</v>
      </c>
      <c r="AK7" s="55" t="s">
        <v>68</v>
      </c>
      <c r="AL7" s="55" t="s">
        <v>44</v>
      </c>
      <c r="AM7" s="55" t="s">
        <v>4855</v>
      </c>
      <c r="AN7" s="86" t="s">
        <v>4856</v>
      </c>
      <c r="AO7" s="88" t="s">
        <v>3389</v>
      </c>
      <c r="AP7" s="54" t="s">
        <v>4857</v>
      </c>
      <c r="AQ7" s="54" t="s">
        <v>4858</v>
      </c>
      <c r="AR7" s="54" t="s">
        <v>4859</v>
      </c>
      <c r="AS7" s="54" t="s">
        <v>4860</v>
      </c>
      <c r="AT7" s="54" t="s">
        <v>2687</v>
      </c>
      <c r="AU7" s="54" t="s">
        <v>3294</v>
      </c>
      <c r="AV7" s="54" t="s">
        <v>3389</v>
      </c>
      <c r="AW7" s="54"/>
      <c r="AX7" s="55" t="s">
        <v>2521</v>
      </c>
      <c r="AY7" s="93">
        <v>43543</v>
      </c>
      <c r="AZ7" s="93" t="s">
        <v>3581</v>
      </c>
      <c r="BA7" s="55" t="s">
        <v>2521</v>
      </c>
      <c r="BB7" s="55"/>
      <c r="BC7" s="54" t="s">
        <v>4861</v>
      </c>
      <c r="BD7" s="55" t="s">
        <v>983</v>
      </c>
      <c r="BE7" s="54" t="s">
        <v>4862</v>
      </c>
      <c r="BF7" s="86" t="s">
        <v>4863</v>
      </c>
      <c r="BG7" s="89" t="s">
        <v>1011</v>
      </c>
      <c r="BH7" s="55" t="s">
        <v>45</v>
      </c>
      <c r="BI7" s="54" t="s">
        <v>3810</v>
      </c>
      <c r="BJ7" s="55" t="s">
        <v>4762</v>
      </c>
      <c r="BK7" s="55" t="s">
        <v>21</v>
      </c>
      <c r="BL7" s="55"/>
      <c r="BM7" s="55"/>
      <c r="BN7" s="55" t="s">
        <v>3436</v>
      </c>
      <c r="BO7" s="54" t="s">
        <v>4864</v>
      </c>
      <c r="BP7" s="55" t="s">
        <v>3517</v>
      </c>
      <c r="BQ7" s="90" t="s">
        <v>4865</v>
      </c>
      <c r="BR7" s="200" t="s">
        <v>3389</v>
      </c>
    </row>
    <row r="8" spans="1:70" s="91" customFormat="1" ht="60" customHeight="1" x14ac:dyDescent="0.25">
      <c r="A8" s="60" t="s">
        <v>951</v>
      </c>
      <c r="B8" s="87" t="s">
        <v>166</v>
      </c>
      <c r="C8" s="88"/>
      <c r="D8" s="88" t="s">
        <v>984</v>
      </c>
      <c r="E8" s="88" t="s">
        <v>984</v>
      </c>
      <c r="F8" s="55" t="s">
        <v>19</v>
      </c>
      <c r="G8" s="55" t="s">
        <v>1055</v>
      </c>
      <c r="H8" s="55" t="s">
        <v>167</v>
      </c>
      <c r="I8" s="55" t="s">
        <v>2724</v>
      </c>
      <c r="J8" s="55" t="s">
        <v>995</v>
      </c>
      <c r="K8" s="100" t="s">
        <v>2031</v>
      </c>
      <c r="L8" s="101" t="s">
        <v>2032</v>
      </c>
      <c r="M8" s="100" t="s">
        <v>1318</v>
      </c>
      <c r="N8" s="100" t="s">
        <v>2780</v>
      </c>
      <c r="O8" s="88" t="s">
        <v>2782</v>
      </c>
      <c r="P8" s="88" t="s">
        <v>2836</v>
      </c>
      <c r="Q8" s="100" t="s">
        <v>2033</v>
      </c>
      <c r="R8" s="98"/>
      <c r="S8" s="100" t="s">
        <v>2034</v>
      </c>
      <c r="T8" s="100" t="s">
        <v>2035</v>
      </c>
      <c r="U8" s="88" t="s">
        <v>3053</v>
      </c>
      <c r="V8" s="98"/>
      <c r="W8" s="43" t="s">
        <v>168</v>
      </c>
      <c r="X8" s="55" t="s">
        <v>33</v>
      </c>
      <c r="Y8" s="43" t="s">
        <v>168</v>
      </c>
      <c r="Z8" s="55" t="s">
        <v>24</v>
      </c>
      <c r="AA8" s="43" t="s">
        <v>168</v>
      </c>
      <c r="AB8" s="55" t="s">
        <v>4941</v>
      </c>
      <c r="AC8" s="55" t="s">
        <v>137</v>
      </c>
      <c r="AD8" s="43" t="s">
        <v>169</v>
      </c>
      <c r="AE8" s="98"/>
      <c r="AF8" s="55" t="s">
        <v>21</v>
      </c>
      <c r="AG8" s="55"/>
      <c r="AH8" s="55" t="s">
        <v>27</v>
      </c>
      <c r="AI8" s="55" t="s">
        <v>28</v>
      </c>
      <c r="AJ8" s="62" t="s">
        <v>3301</v>
      </c>
      <c r="AK8" s="54" t="s">
        <v>3289</v>
      </c>
      <c r="AL8" s="54" t="s">
        <v>3319</v>
      </c>
      <c r="AM8" s="54" t="s">
        <v>4896</v>
      </c>
      <c r="AN8" s="86" t="s">
        <v>4897</v>
      </c>
      <c r="AO8" s="88" t="s">
        <v>3389</v>
      </c>
      <c r="AP8" s="54" t="s">
        <v>4898</v>
      </c>
      <c r="AQ8" s="113" t="s">
        <v>4900</v>
      </c>
      <c r="AR8" s="113" t="s">
        <v>4899</v>
      </c>
      <c r="AS8" s="54" t="s">
        <v>3596</v>
      </c>
      <c r="AT8" s="54" t="s">
        <v>2687</v>
      </c>
      <c r="AU8" s="54" t="s">
        <v>3294</v>
      </c>
      <c r="AV8" s="54" t="s">
        <v>3389</v>
      </c>
      <c r="AW8" s="54"/>
      <c r="AX8" s="55" t="s">
        <v>1133</v>
      </c>
      <c r="AY8" s="93">
        <v>34971</v>
      </c>
      <c r="AZ8" s="93" t="s">
        <v>4901</v>
      </c>
      <c r="BA8" s="55" t="s">
        <v>1133</v>
      </c>
      <c r="BB8" s="55"/>
      <c r="BC8" s="55" t="s">
        <v>32</v>
      </c>
      <c r="BD8" s="55" t="s">
        <v>32</v>
      </c>
      <c r="BE8" s="55" t="s">
        <v>3355</v>
      </c>
      <c r="BF8" s="88" t="s">
        <v>3839</v>
      </c>
      <c r="BG8" s="55" t="s">
        <v>32</v>
      </c>
      <c r="BH8" s="55" t="s">
        <v>45</v>
      </c>
      <c r="BI8" s="54" t="s">
        <v>3619</v>
      </c>
      <c r="BJ8" s="55" t="s">
        <v>3620</v>
      </c>
      <c r="BK8" s="55" t="s">
        <v>21</v>
      </c>
      <c r="BL8" s="55"/>
      <c r="BM8" s="55"/>
      <c r="BN8" s="55" t="s">
        <v>4902</v>
      </c>
      <c r="BO8" s="54" t="s">
        <v>4864</v>
      </c>
      <c r="BP8" s="55" t="s">
        <v>3517</v>
      </c>
      <c r="BQ8" s="90" t="s">
        <v>4903</v>
      </c>
      <c r="BR8" s="200" t="s">
        <v>3389</v>
      </c>
    </row>
    <row r="9" spans="1:70" s="91" customFormat="1" ht="78.75" x14ac:dyDescent="0.25">
      <c r="A9" s="60" t="s">
        <v>952</v>
      </c>
      <c r="B9" s="87" t="s">
        <v>765</v>
      </c>
      <c r="C9" s="6"/>
      <c r="D9" s="6"/>
      <c r="E9" s="6"/>
      <c r="F9" s="3" t="s">
        <v>19</v>
      </c>
      <c r="G9" s="3" t="s">
        <v>1120</v>
      </c>
      <c r="H9" s="3" t="s">
        <v>766</v>
      </c>
      <c r="I9" s="3" t="s">
        <v>995</v>
      </c>
      <c r="J9" s="55" t="s">
        <v>995</v>
      </c>
      <c r="K9" s="4" t="s">
        <v>1962</v>
      </c>
      <c r="L9" s="12" t="s">
        <v>1963</v>
      </c>
      <c r="M9" s="4" t="s">
        <v>1170</v>
      </c>
      <c r="N9" s="4" t="s">
        <v>2780</v>
      </c>
      <c r="O9" s="10" t="s">
        <v>2621</v>
      </c>
      <c r="P9" s="10" t="s">
        <v>2840</v>
      </c>
      <c r="Q9" s="4" t="s">
        <v>1964</v>
      </c>
      <c r="R9" s="6"/>
      <c r="S9" s="4" t="s">
        <v>1965</v>
      </c>
      <c r="T9" s="19" t="s">
        <v>1966</v>
      </c>
      <c r="U9" s="10" t="s">
        <v>3061</v>
      </c>
      <c r="V9" s="6"/>
      <c r="W9" s="7" t="s">
        <v>206</v>
      </c>
      <c r="X9" s="3" t="s">
        <v>33</v>
      </c>
      <c r="Y9" s="7" t="s">
        <v>529</v>
      </c>
      <c r="Z9" s="3" t="s">
        <v>90</v>
      </c>
      <c r="AA9" s="7" t="s">
        <v>529</v>
      </c>
      <c r="AB9" s="55" t="s">
        <v>3296</v>
      </c>
      <c r="AC9" s="55" t="s">
        <v>3295</v>
      </c>
      <c r="AD9" s="3" t="s">
        <v>21</v>
      </c>
      <c r="AE9" s="6"/>
      <c r="AF9" s="3" t="s">
        <v>21</v>
      </c>
      <c r="AG9" s="3"/>
      <c r="AH9" s="3" t="s">
        <v>27</v>
      </c>
      <c r="AI9" s="3" t="s">
        <v>28</v>
      </c>
      <c r="AJ9" s="55" t="s">
        <v>4946</v>
      </c>
      <c r="AK9" s="55" t="s">
        <v>68</v>
      </c>
      <c r="AL9" s="55" t="s">
        <v>5053</v>
      </c>
      <c r="AM9" s="55" t="s">
        <v>3699</v>
      </c>
      <c r="AN9" s="86" t="s">
        <v>5054</v>
      </c>
      <c r="AO9" s="88" t="s">
        <v>3389</v>
      </c>
      <c r="AP9" s="86"/>
      <c r="AQ9" s="86"/>
      <c r="AR9" s="86"/>
      <c r="AS9" s="86" t="s">
        <v>5055</v>
      </c>
      <c r="AT9" s="86" t="s">
        <v>2687</v>
      </c>
      <c r="AU9" s="86" t="s">
        <v>3294</v>
      </c>
      <c r="AV9" s="86" t="s">
        <v>3389</v>
      </c>
      <c r="AW9" s="86"/>
      <c r="AX9" s="54" t="s">
        <v>2764</v>
      </c>
      <c r="AY9" s="86" t="s">
        <v>5056</v>
      </c>
      <c r="AZ9" s="86" t="s">
        <v>5057</v>
      </c>
      <c r="BA9" s="54" t="s">
        <v>1011</v>
      </c>
      <c r="BB9" s="54"/>
      <c r="BC9" s="88" t="s">
        <v>1011</v>
      </c>
      <c r="BD9" s="55" t="s">
        <v>983</v>
      </c>
      <c r="BE9" s="86" t="s">
        <v>5058</v>
      </c>
      <c r="BF9" s="88" t="s">
        <v>5059</v>
      </c>
      <c r="BG9" s="55" t="s">
        <v>1011</v>
      </c>
      <c r="BH9" s="55" t="s">
        <v>101</v>
      </c>
      <c r="BI9" s="54" t="s">
        <v>4988</v>
      </c>
      <c r="BJ9" s="55" t="s">
        <v>3656</v>
      </c>
      <c r="BK9" s="55" t="s">
        <v>2448</v>
      </c>
      <c r="BL9" s="54" t="s">
        <v>4983</v>
      </c>
      <c r="BM9" s="55" t="s">
        <v>4695</v>
      </c>
      <c r="BN9" s="55" t="s">
        <v>21</v>
      </c>
      <c r="BO9" s="55"/>
      <c r="BP9" s="55"/>
      <c r="BQ9" s="105"/>
      <c r="BR9" s="202"/>
    </row>
    <row r="10" spans="1:70" s="91" customFormat="1" ht="78.75" x14ac:dyDescent="0.25">
      <c r="A10" s="60" t="s">
        <v>953</v>
      </c>
      <c r="B10" s="87" t="s">
        <v>947</v>
      </c>
      <c r="C10" s="98"/>
      <c r="D10" s="98"/>
      <c r="E10" s="98"/>
      <c r="F10" s="55" t="s">
        <v>19</v>
      </c>
      <c r="G10" s="55" t="s">
        <v>1027</v>
      </c>
      <c r="H10" s="55" t="s">
        <v>948</v>
      </c>
      <c r="I10" s="55" t="s">
        <v>995</v>
      </c>
      <c r="J10" s="55" t="s">
        <v>995</v>
      </c>
      <c r="K10" s="114" t="s">
        <v>2613</v>
      </c>
      <c r="L10" s="117" t="s">
        <v>2614</v>
      </c>
      <c r="M10" s="100" t="s">
        <v>2615</v>
      </c>
      <c r="N10" s="100" t="s">
        <v>2780</v>
      </c>
      <c r="O10" s="88" t="s">
        <v>2621</v>
      </c>
      <c r="P10" s="88" t="s">
        <v>2785</v>
      </c>
      <c r="Q10" s="100" t="s">
        <v>1638</v>
      </c>
      <c r="R10" s="98"/>
      <c r="S10" s="114" t="s">
        <v>1639</v>
      </c>
      <c r="T10" s="97" t="s">
        <v>1640</v>
      </c>
      <c r="U10" s="88" t="s">
        <v>3063</v>
      </c>
      <c r="V10" s="98"/>
      <c r="W10" s="116" t="s">
        <v>1161</v>
      </c>
      <c r="X10" s="88" t="s">
        <v>33</v>
      </c>
      <c r="Y10" s="43" t="s">
        <v>557</v>
      </c>
      <c r="Z10" s="55" t="s">
        <v>90</v>
      </c>
      <c r="AA10" s="43" t="s">
        <v>557</v>
      </c>
      <c r="AB10" s="55" t="s">
        <v>3296</v>
      </c>
      <c r="AC10" s="55" t="s">
        <v>3295</v>
      </c>
      <c r="AD10" s="55" t="s">
        <v>21</v>
      </c>
      <c r="AE10" s="98"/>
      <c r="AF10" s="55" t="s">
        <v>21</v>
      </c>
      <c r="AG10" s="55"/>
      <c r="AH10" s="55" t="s">
        <v>27</v>
      </c>
      <c r="AI10" s="55" t="s">
        <v>28</v>
      </c>
      <c r="AJ10" s="55" t="s">
        <v>4946</v>
      </c>
      <c r="AK10" s="55" t="s">
        <v>68</v>
      </c>
      <c r="AL10" s="55" t="s">
        <v>949</v>
      </c>
      <c r="AM10" s="55" t="s">
        <v>3542</v>
      </c>
      <c r="AN10" s="86" t="s">
        <v>5082</v>
      </c>
      <c r="AO10" s="88" t="s">
        <v>3389</v>
      </c>
      <c r="AP10" s="86"/>
      <c r="AQ10" s="86"/>
      <c r="AR10" s="86"/>
      <c r="AS10" s="86" t="s">
        <v>5055</v>
      </c>
      <c r="AT10" s="86" t="s">
        <v>2687</v>
      </c>
      <c r="AU10" s="86" t="s">
        <v>3294</v>
      </c>
      <c r="AV10" s="86" t="s">
        <v>3389</v>
      </c>
      <c r="AW10" s="118"/>
      <c r="AX10" s="55" t="s">
        <v>1133</v>
      </c>
      <c r="AY10" s="86" t="s">
        <v>2348</v>
      </c>
      <c r="AZ10" s="88" t="s">
        <v>3542</v>
      </c>
      <c r="BA10" s="55" t="s">
        <v>1133</v>
      </c>
      <c r="BB10" s="55"/>
      <c r="BC10" s="88" t="s">
        <v>2471</v>
      </c>
      <c r="BD10" s="55" t="s">
        <v>32</v>
      </c>
      <c r="BE10" s="86" t="s">
        <v>5083</v>
      </c>
      <c r="BF10" s="88" t="s">
        <v>3542</v>
      </c>
      <c r="BG10" s="55" t="s">
        <v>2471</v>
      </c>
      <c r="BH10" s="55" t="s">
        <v>101</v>
      </c>
      <c r="BI10" s="54" t="s">
        <v>1793</v>
      </c>
      <c r="BJ10" s="55" t="s">
        <v>3656</v>
      </c>
      <c r="BK10" s="94" t="s">
        <v>2448</v>
      </c>
      <c r="BL10" s="94"/>
      <c r="BM10" s="94" t="s">
        <v>4695</v>
      </c>
      <c r="BN10" s="55" t="s">
        <v>21</v>
      </c>
      <c r="BO10" s="55"/>
      <c r="BP10" s="55"/>
      <c r="BQ10" s="105"/>
      <c r="BR10" s="202"/>
    </row>
    <row r="11" spans="1:70" s="91" customFormat="1" ht="47.25" x14ac:dyDescent="0.25">
      <c r="A11" s="60" t="s">
        <v>954</v>
      </c>
      <c r="B11" s="87" t="s">
        <v>703</v>
      </c>
      <c r="C11" s="6"/>
      <c r="D11" s="6"/>
      <c r="E11" s="6"/>
      <c r="F11" s="3" t="s">
        <v>19</v>
      </c>
      <c r="G11" s="3" t="s">
        <v>1041</v>
      </c>
      <c r="H11" s="3" t="s">
        <v>704</v>
      </c>
      <c r="I11" s="3" t="s">
        <v>995</v>
      </c>
      <c r="J11" s="55" t="s">
        <v>995</v>
      </c>
      <c r="K11" s="9" t="s">
        <v>2718</v>
      </c>
      <c r="L11" s="12" t="s">
        <v>2719</v>
      </c>
      <c r="M11" s="4" t="s">
        <v>1318</v>
      </c>
      <c r="N11" s="4" t="s">
        <v>2780</v>
      </c>
      <c r="O11" s="10" t="e">
        <v>#N/A</v>
      </c>
      <c r="P11" s="10" t="e">
        <v>#N/A</v>
      </c>
      <c r="Q11" s="4" t="s">
        <v>2364</v>
      </c>
      <c r="R11" s="6"/>
      <c r="S11" s="9" t="s">
        <v>2365</v>
      </c>
      <c r="T11" s="4" t="s">
        <v>21</v>
      </c>
      <c r="U11" s="10" t="s">
        <v>3072</v>
      </c>
      <c r="V11" s="6"/>
      <c r="W11" s="7" t="s">
        <v>705</v>
      </c>
      <c r="X11" s="10" t="s">
        <v>33</v>
      </c>
      <c r="Y11" s="7" t="s">
        <v>705</v>
      </c>
      <c r="Z11" s="3" t="s">
        <v>182</v>
      </c>
      <c r="AA11" s="7" t="s">
        <v>705</v>
      </c>
      <c r="AB11" s="55" t="s">
        <v>3296</v>
      </c>
      <c r="AC11" s="55" t="s">
        <v>3295</v>
      </c>
      <c r="AD11" s="3" t="s">
        <v>21</v>
      </c>
      <c r="AE11" s="6"/>
      <c r="AF11" s="3" t="s">
        <v>21</v>
      </c>
      <c r="AG11" s="3"/>
      <c r="AH11" s="3" t="s">
        <v>27</v>
      </c>
      <c r="AI11" s="3" t="s">
        <v>28</v>
      </c>
      <c r="AJ11" s="55" t="s">
        <v>4946</v>
      </c>
      <c r="AK11" s="55" t="s">
        <v>68</v>
      </c>
      <c r="AL11" s="55" t="s">
        <v>712</v>
      </c>
      <c r="AM11" s="55" t="s">
        <v>3816</v>
      </c>
      <c r="AN11" s="86" t="s">
        <v>5070</v>
      </c>
      <c r="AO11" s="88" t="s">
        <v>3389</v>
      </c>
      <c r="AP11" s="88"/>
      <c r="AQ11" s="88"/>
      <c r="AR11" s="88"/>
      <c r="AS11" s="86" t="s">
        <v>5055</v>
      </c>
      <c r="AT11" s="86" t="s">
        <v>2687</v>
      </c>
      <c r="AU11" s="86" t="s">
        <v>3294</v>
      </c>
      <c r="AV11" s="86" t="s">
        <v>3389</v>
      </c>
      <c r="AW11" s="86"/>
      <c r="AX11" s="55" t="s">
        <v>2520</v>
      </c>
      <c r="AY11" s="86" t="s">
        <v>5071</v>
      </c>
      <c r="AZ11" s="88" t="s">
        <v>3581</v>
      </c>
      <c r="BA11" s="55" t="s">
        <v>2521</v>
      </c>
      <c r="BB11" s="55"/>
      <c r="BC11" s="88" t="s">
        <v>1011</v>
      </c>
      <c r="BD11" s="55" t="s">
        <v>983</v>
      </c>
      <c r="BE11" s="86" t="s">
        <v>3349</v>
      </c>
      <c r="BF11" s="88" t="s">
        <v>3294</v>
      </c>
      <c r="BG11" s="55" t="s">
        <v>1011</v>
      </c>
      <c r="BH11" s="55" t="s">
        <v>21</v>
      </c>
      <c r="BI11" s="55"/>
      <c r="BJ11" s="55"/>
      <c r="BK11" s="55" t="s">
        <v>21</v>
      </c>
      <c r="BL11" s="55"/>
      <c r="BM11" s="55"/>
      <c r="BN11" s="55" t="s">
        <v>21</v>
      </c>
      <c r="BO11" s="55"/>
      <c r="BP11" s="55"/>
      <c r="BQ11" s="96"/>
      <c r="BR11" s="202"/>
    </row>
    <row r="12" spans="1:70" s="91" customFormat="1" ht="63" x14ac:dyDescent="0.25">
      <c r="A12" s="60" t="s">
        <v>955</v>
      </c>
      <c r="B12" s="87" t="s">
        <v>928</v>
      </c>
      <c r="C12" s="6"/>
      <c r="D12" s="6"/>
      <c r="E12" s="6"/>
      <c r="F12" s="3" t="s">
        <v>19</v>
      </c>
      <c r="G12" s="3" t="s">
        <v>1110</v>
      </c>
      <c r="H12" s="3" t="s">
        <v>929</v>
      </c>
      <c r="I12" s="3" t="s">
        <v>995</v>
      </c>
      <c r="J12" s="55" t="s">
        <v>995</v>
      </c>
      <c r="K12" s="4" t="s">
        <v>2058</v>
      </c>
      <c r="L12" s="5" t="s">
        <v>2059</v>
      </c>
      <c r="M12" s="4" t="s">
        <v>1170</v>
      </c>
      <c r="N12" s="4" t="s">
        <v>2780</v>
      </c>
      <c r="O12" s="10" t="s">
        <v>2621</v>
      </c>
      <c r="P12" s="10" t="s">
        <v>2811</v>
      </c>
      <c r="Q12" s="4" t="s">
        <v>2060</v>
      </c>
      <c r="R12" s="6"/>
      <c r="S12" s="4" t="s">
        <v>2061</v>
      </c>
      <c r="T12" s="4" t="s">
        <v>2062</v>
      </c>
      <c r="U12" s="10" t="s">
        <v>3064</v>
      </c>
      <c r="V12" s="6"/>
      <c r="W12" s="7" t="s">
        <v>327</v>
      </c>
      <c r="X12" s="3" t="s">
        <v>33</v>
      </c>
      <c r="Y12" s="7" t="s">
        <v>519</v>
      </c>
      <c r="Z12" s="3" t="s">
        <v>90</v>
      </c>
      <c r="AA12" s="7" t="s">
        <v>519</v>
      </c>
      <c r="AB12" s="55" t="s">
        <v>3296</v>
      </c>
      <c r="AC12" s="55" t="s">
        <v>3295</v>
      </c>
      <c r="AD12" s="3" t="s">
        <v>21</v>
      </c>
      <c r="AE12" s="6"/>
      <c r="AF12" s="3" t="s">
        <v>21</v>
      </c>
      <c r="AG12" s="3"/>
      <c r="AH12" s="3" t="s">
        <v>27</v>
      </c>
      <c r="AI12" s="3" t="s">
        <v>28</v>
      </c>
      <c r="AJ12" s="55" t="s">
        <v>4946</v>
      </c>
      <c r="AK12" s="55" t="s">
        <v>68</v>
      </c>
      <c r="AL12" s="55" t="s">
        <v>900</v>
      </c>
      <c r="AM12" s="55" t="s">
        <v>5060</v>
      </c>
      <c r="AN12" s="86" t="s">
        <v>5061</v>
      </c>
      <c r="AO12" s="95" t="s">
        <v>3469</v>
      </c>
      <c r="AP12" s="88"/>
      <c r="AQ12" s="88"/>
      <c r="AR12" s="88"/>
      <c r="AS12" s="88"/>
      <c r="AT12" s="88"/>
      <c r="AU12" s="88"/>
      <c r="AV12" s="88"/>
      <c r="AW12" s="88"/>
      <c r="AX12" s="55" t="s">
        <v>68</v>
      </c>
      <c r="AY12" s="86" t="s">
        <v>5061</v>
      </c>
      <c r="AZ12" s="88" t="s">
        <v>5060</v>
      </c>
      <c r="BA12" s="55" t="s">
        <v>4946</v>
      </c>
      <c r="BB12" s="55"/>
      <c r="BC12" s="88" t="s">
        <v>2471</v>
      </c>
      <c r="BD12" s="55" t="s">
        <v>32</v>
      </c>
      <c r="BE12" s="86" t="s">
        <v>5062</v>
      </c>
      <c r="BF12" s="88" t="s">
        <v>5063</v>
      </c>
      <c r="BG12" s="55" t="s">
        <v>2471</v>
      </c>
      <c r="BH12" s="55" t="s">
        <v>101</v>
      </c>
      <c r="BI12" s="54" t="s">
        <v>3923</v>
      </c>
      <c r="BJ12" s="55" t="s">
        <v>3656</v>
      </c>
      <c r="BK12" s="55" t="s">
        <v>2560</v>
      </c>
      <c r="BL12" s="54" t="s">
        <v>5064</v>
      </c>
      <c r="BM12" s="55" t="s">
        <v>4695</v>
      </c>
      <c r="BN12" s="55" t="s">
        <v>21</v>
      </c>
      <c r="BO12" s="55"/>
      <c r="BP12" s="55"/>
      <c r="BQ12" s="96"/>
      <c r="BR12" s="202"/>
    </row>
    <row r="13" spans="1:70" s="91" customFormat="1" ht="63" x14ac:dyDescent="0.25">
      <c r="A13" s="60" t="s">
        <v>956</v>
      </c>
      <c r="B13" s="87" t="s">
        <v>922</v>
      </c>
      <c r="C13" s="6"/>
      <c r="D13" s="6"/>
      <c r="E13" s="6"/>
      <c r="F13" s="3" t="s">
        <v>19</v>
      </c>
      <c r="G13" s="3" t="s">
        <v>1113</v>
      </c>
      <c r="H13" s="3" t="s">
        <v>923</v>
      </c>
      <c r="I13" s="3" t="s">
        <v>995</v>
      </c>
      <c r="J13" s="55" t="s">
        <v>995</v>
      </c>
      <c r="K13" s="4" t="s">
        <v>2048</v>
      </c>
      <c r="L13" s="5" t="s">
        <v>2049</v>
      </c>
      <c r="M13" s="4" t="s">
        <v>1170</v>
      </c>
      <c r="N13" s="4" t="s">
        <v>2780</v>
      </c>
      <c r="O13" s="10" t="e">
        <v>#N/A</v>
      </c>
      <c r="P13" s="10" t="e">
        <v>#N/A</v>
      </c>
      <c r="Q13" s="4" t="s">
        <v>2050</v>
      </c>
      <c r="R13" s="6"/>
      <c r="S13" s="4" t="s">
        <v>2051</v>
      </c>
      <c r="T13" s="4" t="s">
        <v>2052</v>
      </c>
      <c r="U13" s="10" t="s">
        <v>3070</v>
      </c>
      <c r="V13" s="6"/>
      <c r="W13" s="7" t="s">
        <v>924</v>
      </c>
      <c r="X13" s="3" t="s">
        <v>3294</v>
      </c>
      <c r="Y13" s="7" t="s">
        <v>924</v>
      </c>
      <c r="Z13" s="3" t="s">
        <v>182</v>
      </c>
      <c r="AA13" s="7" t="s">
        <v>924</v>
      </c>
      <c r="AB13" s="55" t="s">
        <v>3296</v>
      </c>
      <c r="AC13" s="55" t="s">
        <v>3295</v>
      </c>
      <c r="AD13" s="3" t="s">
        <v>21</v>
      </c>
      <c r="AE13" s="6"/>
      <c r="AF13" s="3" t="s">
        <v>21</v>
      </c>
      <c r="AG13" s="3"/>
      <c r="AH13" s="3" t="s">
        <v>27</v>
      </c>
      <c r="AI13" s="3" t="s">
        <v>28</v>
      </c>
      <c r="AJ13" s="55" t="s">
        <v>4946</v>
      </c>
      <c r="AK13" s="55" t="s">
        <v>68</v>
      </c>
      <c r="AL13" s="55" t="s">
        <v>289</v>
      </c>
      <c r="AM13" s="55" t="s">
        <v>2567</v>
      </c>
      <c r="AN13" s="86" t="s">
        <v>5072</v>
      </c>
      <c r="AO13" s="95" t="s">
        <v>3469</v>
      </c>
      <c r="AP13" s="88"/>
      <c r="AQ13" s="88"/>
      <c r="AR13" s="88"/>
      <c r="AS13" s="88"/>
      <c r="AT13" s="88"/>
      <c r="AU13" s="88"/>
      <c r="AV13" s="88"/>
      <c r="AW13" s="88"/>
      <c r="AX13" s="88" t="s">
        <v>68</v>
      </c>
      <c r="AY13" s="86" t="s">
        <v>5072</v>
      </c>
      <c r="AZ13" s="88" t="s">
        <v>2567</v>
      </c>
      <c r="BA13" s="88" t="s">
        <v>4946</v>
      </c>
      <c r="BB13" s="88"/>
      <c r="BC13" s="88"/>
      <c r="BD13" s="88"/>
      <c r="BE13" s="88"/>
      <c r="BF13" s="88"/>
      <c r="BG13" s="55"/>
      <c r="BH13" s="55" t="s">
        <v>101</v>
      </c>
      <c r="BI13" s="54" t="s">
        <v>4006</v>
      </c>
      <c r="BJ13" s="55" t="s">
        <v>3656</v>
      </c>
      <c r="BK13" s="55" t="s">
        <v>21</v>
      </c>
      <c r="BL13" s="55"/>
      <c r="BM13" s="55"/>
      <c r="BN13" s="55" t="s">
        <v>21</v>
      </c>
      <c r="BO13" s="55"/>
      <c r="BP13" s="55"/>
      <c r="BQ13" s="96"/>
      <c r="BR13" s="202"/>
    </row>
    <row r="14" spans="1:70" s="91" customFormat="1" ht="78.75" x14ac:dyDescent="0.25">
      <c r="A14" s="60" t="s">
        <v>957</v>
      </c>
      <c r="B14" s="87" t="s">
        <v>800</v>
      </c>
      <c r="C14" s="6"/>
      <c r="D14" s="6"/>
      <c r="E14" s="6"/>
      <c r="F14" s="3" t="s">
        <v>19</v>
      </c>
      <c r="G14" s="3" t="s">
        <v>1110</v>
      </c>
      <c r="H14" s="3" t="s">
        <v>801</v>
      </c>
      <c r="I14" s="3" t="s">
        <v>995</v>
      </c>
      <c r="J14" s="55" t="s">
        <v>995</v>
      </c>
      <c r="K14" s="4" t="s">
        <v>1347</v>
      </c>
      <c r="L14" s="12" t="s">
        <v>1348</v>
      </c>
      <c r="M14" s="4" t="s">
        <v>1184</v>
      </c>
      <c r="N14" s="4" t="s">
        <v>2780</v>
      </c>
      <c r="O14" s="10" t="s">
        <v>2621</v>
      </c>
      <c r="P14" s="10" t="s">
        <v>1110</v>
      </c>
      <c r="Q14" s="9" t="s">
        <v>1349</v>
      </c>
      <c r="R14" s="6"/>
      <c r="S14" s="4" t="s">
        <v>1350</v>
      </c>
      <c r="T14" s="4" t="s">
        <v>21</v>
      </c>
      <c r="U14" s="10" t="s">
        <v>3058</v>
      </c>
      <c r="V14" s="6"/>
      <c r="W14" s="7" t="s">
        <v>136</v>
      </c>
      <c r="X14" s="3" t="s">
        <v>3294</v>
      </c>
      <c r="Y14" s="7" t="s">
        <v>99</v>
      </c>
      <c r="Z14" s="3" t="s">
        <v>802</v>
      </c>
      <c r="AA14" s="7" t="s">
        <v>99</v>
      </c>
      <c r="AB14" s="55" t="s">
        <v>3296</v>
      </c>
      <c r="AC14" s="55" t="s">
        <v>3295</v>
      </c>
      <c r="AD14" s="3" t="s">
        <v>21</v>
      </c>
      <c r="AE14" s="6"/>
      <c r="AF14" s="3" t="s">
        <v>21</v>
      </c>
      <c r="AG14" s="3"/>
      <c r="AH14" s="3" t="s">
        <v>27</v>
      </c>
      <c r="AI14" s="3" t="s">
        <v>28</v>
      </c>
      <c r="AJ14" s="55" t="s">
        <v>3299</v>
      </c>
      <c r="AK14" s="55" t="s">
        <v>45</v>
      </c>
      <c r="AL14" s="55" t="s">
        <v>5117</v>
      </c>
      <c r="AM14" s="55" t="s">
        <v>5118</v>
      </c>
      <c r="AN14" s="86" t="s">
        <v>5119</v>
      </c>
      <c r="AO14" s="95" t="s">
        <v>3469</v>
      </c>
      <c r="AP14" s="88"/>
      <c r="AQ14" s="88"/>
      <c r="AR14" s="88"/>
      <c r="AS14" s="88"/>
      <c r="AT14" s="88"/>
      <c r="AU14" s="88"/>
      <c r="AV14" s="88"/>
      <c r="AW14" s="88"/>
      <c r="AX14" s="88"/>
      <c r="AY14" s="88"/>
      <c r="AZ14" s="88"/>
      <c r="BA14" s="88"/>
      <c r="BB14" s="88"/>
      <c r="BC14" s="88"/>
      <c r="BD14" s="88"/>
      <c r="BE14" s="88"/>
      <c r="BF14" s="88"/>
      <c r="BG14" s="88"/>
      <c r="BH14" s="55" t="s">
        <v>21</v>
      </c>
      <c r="BI14" s="55"/>
      <c r="BJ14" s="55"/>
      <c r="BK14" s="55" t="s">
        <v>21</v>
      </c>
      <c r="BL14" s="55"/>
      <c r="BM14" s="55"/>
      <c r="BN14" s="55" t="s">
        <v>21</v>
      </c>
      <c r="BO14" s="55"/>
      <c r="BP14" s="55"/>
      <c r="BQ14" s="96"/>
      <c r="BR14" s="202"/>
    </row>
    <row r="15" spans="1:70" s="91" customFormat="1" ht="47.25" x14ac:dyDescent="0.25">
      <c r="A15" s="60" t="s">
        <v>958</v>
      </c>
      <c r="B15" s="87" t="s">
        <v>716</v>
      </c>
      <c r="C15" s="6"/>
      <c r="D15" s="6"/>
      <c r="E15" s="6"/>
      <c r="F15" s="3" t="s">
        <v>19</v>
      </c>
      <c r="G15" s="3" t="s">
        <v>1110</v>
      </c>
      <c r="H15" s="3" t="s">
        <v>717</v>
      </c>
      <c r="I15" s="3" t="s">
        <v>995</v>
      </c>
      <c r="J15" s="55" t="s">
        <v>995</v>
      </c>
      <c r="K15" s="4" t="s">
        <v>1355</v>
      </c>
      <c r="L15" s="12" t="s">
        <v>2715</v>
      </c>
      <c r="M15" s="4" t="s">
        <v>1184</v>
      </c>
      <c r="N15" s="4" t="s">
        <v>2780</v>
      </c>
      <c r="O15" s="10" t="s">
        <v>2621</v>
      </c>
      <c r="P15" s="10" t="s">
        <v>1110</v>
      </c>
      <c r="Q15" s="4" t="s">
        <v>1356</v>
      </c>
      <c r="R15" s="6"/>
      <c r="S15" s="4" t="s">
        <v>21</v>
      </c>
      <c r="T15" s="4" t="s">
        <v>21</v>
      </c>
      <c r="U15" s="10" t="s">
        <v>3059</v>
      </c>
      <c r="V15" s="6"/>
      <c r="W15" s="7" t="s">
        <v>327</v>
      </c>
      <c r="X15" s="3" t="s">
        <v>33</v>
      </c>
      <c r="Y15" s="7" t="s">
        <v>87</v>
      </c>
      <c r="Z15" s="3" t="s">
        <v>90</v>
      </c>
      <c r="AA15" s="7" t="s">
        <v>87</v>
      </c>
      <c r="AB15" s="55" t="s">
        <v>3296</v>
      </c>
      <c r="AC15" s="55" t="s">
        <v>3295</v>
      </c>
      <c r="AD15" s="3" t="s">
        <v>21</v>
      </c>
      <c r="AE15" s="6"/>
      <c r="AF15" s="3" t="s">
        <v>21</v>
      </c>
      <c r="AG15" s="3"/>
      <c r="AH15" s="3" t="s">
        <v>27</v>
      </c>
      <c r="AI15" s="3" t="s">
        <v>28</v>
      </c>
      <c r="AJ15" s="55" t="s">
        <v>4937</v>
      </c>
      <c r="AK15" s="55" t="s">
        <v>138</v>
      </c>
      <c r="AL15" s="55" t="s">
        <v>702</v>
      </c>
      <c r="AM15" s="55" t="s">
        <v>3542</v>
      </c>
      <c r="AN15" s="86" t="s">
        <v>5073</v>
      </c>
      <c r="AO15" s="88" t="s">
        <v>3389</v>
      </c>
      <c r="AP15" s="88"/>
      <c r="AQ15" s="88"/>
      <c r="AR15" s="88"/>
      <c r="AS15" s="88" t="s">
        <v>5090</v>
      </c>
      <c r="AT15" s="86" t="s">
        <v>5091</v>
      </c>
      <c r="AU15" s="88" t="s">
        <v>3294</v>
      </c>
      <c r="AV15" s="88" t="s">
        <v>3389</v>
      </c>
      <c r="AW15" s="88"/>
      <c r="AX15" s="55" t="s">
        <v>1011</v>
      </c>
      <c r="AY15" s="86" t="s">
        <v>5092</v>
      </c>
      <c r="AZ15" s="88" t="s">
        <v>3542</v>
      </c>
      <c r="BA15" s="55" t="s">
        <v>1011</v>
      </c>
      <c r="BB15" s="55"/>
      <c r="BC15" s="88" t="s">
        <v>1011</v>
      </c>
      <c r="BD15" s="55" t="s">
        <v>983</v>
      </c>
      <c r="BE15" s="86" t="s">
        <v>5093</v>
      </c>
      <c r="BF15" s="88" t="s">
        <v>3542</v>
      </c>
      <c r="BG15" s="55" t="s">
        <v>1011</v>
      </c>
      <c r="BH15" s="55" t="s">
        <v>101</v>
      </c>
      <c r="BI15" s="54" t="s">
        <v>1793</v>
      </c>
      <c r="BJ15" s="55" t="s">
        <v>3656</v>
      </c>
      <c r="BK15" s="55" t="s">
        <v>21</v>
      </c>
      <c r="BL15" s="55"/>
      <c r="BM15" s="55"/>
      <c r="BN15" s="55" t="s">
        <v>21</v>
      </c>
      <c r="BO15" s="55"/>
      <c r="BP15" s="55"/>
      <c r="BQ15" s="96"/>
      <c r="BR15" s="202"/>
    </row>
    <row r="16" spans="1:70" s="91" customFormat="1" ht="47.25" x14ac:dyDescent="0.25">
      <c r="A16" s="60" t="s">
        <v>959</v>
      </c>
      <c r="B16" s="87" t="s">
        <v>724</v>
      </c>
      <c r="C16" s="6"/>
      <c r="D16" s="6"/>
      <c r="E16" s="6"/>
      <c r="F16" s="3" t="s">
        <v>19</v>
      </c>
      <c r="G16" s="3" t="s">
        <v>1027</v>
      </c>
      <c r="H16" s="3" t="s">
        <v>725</v>
      </c>
      <c r="I16" s="3" t="s">
        <v>995</v>
      </c>
      <c r="J16" s="55" t="s">
        <v>995</v>
      </c>
      <c r="K16" s="9" t="s">
        <v>2403</v>
      </c>
      <c r="L16" s="12" t="s">
        <v>2348</v>
      </c>
      <c r="M16" s="4" t="s">
        <v>1318</v>
      </c>
      <c r="N16" s="4" t="s">
        <v>2780</v>
      </c>
      <c r="O16" s="10" t="s">
        <v>2621</v>
      </c>
      <c r="P16" s="10" t="s">
        <v>1100</v>
      </c>
      <c r="Q16" s="4" t="s">
        <v>2404</v>
      </c>
      <c r="R16" s="6"/>
      <c r="S16" s="4" t="s">
        <v>2405</v>
      </c>
      <c r="T16" s="4" t="s">
        <v>21</v>
      </c>
      <c r="U16" s="10" t="s">
        <v>3062</v>
      </c>
      <c r="V16" s="6"/>
      <c r="W16" s="7" t="s">
        <v>215</v>
      </c>
      <c r="X16" s="3" t="s">
        <v>33</v>
      </c>
      <c r="Y16" s="7" t="s">
        <v>726</v>
      </c>
      <c r="Z16" s="3" t="s">
        <v>90</v>
      </c>
      <c r="AA16" s="7" t="s">
        <v>726</v>
      </c>
      <c r="AB16" s="55" t="s">
        <v>3296</v>
      </c>
      <c r="AC16" s="55" t="s">
        <v>3295</v>
      </c>
      <c r="AD16" s="3" t="s">
        <v>21</v>
      </c>
      <c r="AE16" s="6"/>
      <c r="AF16" s="3" t="s">
        <v>21</v>
      </c>
      <c r="AG16" s="3"/>
      <c r="AH16" s="3" t="s">
        <v>27</v>
      </c>
      <c r="AI16" s="3" t="s">
        <v>28</v>
      </c>
      <c r="AJ16" s="55" t="s">
        <v>4937</v>
      </c>
      <c r="AK16" s="55" t="s">
        <v>138</v>
      </c>
      <c r="AL16" s="55" t="s">
        <v>702</v>
      </c>
      <c r="AM16" s="55" t="s">
        <v>3542</v>
      </c>
      <c r="AN16" s="86" t="s">
        <v>5073</v>
      </c>
      <c r="AO16" s="88" t="s">
        <v>3389</v>
      </c>
      <c r="AP16" s="88"/>
      <c r="AQ16" s="88"/>
      <c r="AR16" s="88"/>
      <c r="AS16" s="88" t="s">
        <v>5075</v>
      </c>
      <c r="AT16" s="86" t="s">
        <v>5076</v>
      </c>
      <c r="AU16" s="88" t="s">
        <v>5074</v>
      </c>
      <c r="AV16" s="88" t="s">
        <v>3389</v>
      </c>
      <c r="AW16" s="88"/>
      <c r="AX16" s="55" t="s">
        <v>1011</v>
      </c>
      <c r="AY16" s="86" t="s">
        <v>5077</v>
      </c>
      <c r="AZ16" s="88" t="s">
        <v>3542</v>
      </c>
      <c r="BA16" s="55" t="s">
        <v>1011</v>
      </c>
      <c r="BB16" s="55"/>
      <c r="BC16" s="88" t="s">
        <v>1011</v>
      </c>
      <c r="BD16" s="55" t="s">
        <v>983</v>
      </c>
      <c r="BE16" s="86" t="s">
        <v>5078</v>
      </c>
      <c r="BF16" s="88" t="s">
        <v>3542</v>
      </c>
      <c r="BG16" s="55" t="s">
        <v>1011</v>
      </c>
      <c r="BH16" s="55" t="s">
        <v>101</v>
      </c>
      <c r="BI16" s="54" t="s">
        <v>1793</v>
      </c>
      <c r="BJ16" s="55" t="s">
        <v>3656</v>
      </c>
      <c r="BK16" s="55" t="s">
        <v>21</v>
      </c>
      <c r="BL16" s="55"/>
      <c r="BM16" s="55"/>
      <c r="BN16" s="55" t="s">
        <v>21</v>
      </c>
      <c r="BO16" s="55"/>
      <c r="BP16" s="55"/>
      <c r="BQ16" s="96"/>
      <c r="BR16" s="202"/>
    </row>
    <row r="17" spans="1:70" s="203" customFormat="1" ht="63" x14ac:dyDescent="0.25">
      <c r="A17" s="60" t="s">
        <v>960</v>
      </c>
      <c r="B17" s="2" t="s">
        <v>837</v>
      </c>
      <c r="C17" s="6"/>
      <c r="D17" s="6"/>
      <c r="E17" s="6"/>
      <c r="F17" s="3" t="s">
        <v>52</v>
      </c>
      <c r="G17" s="3" t="s">
        <v>1106</v>
      </c>
      <c r="H17" s="3" t="s">
        <v>838</v>
      </c>
      <c r="I17" s="3" t="s">
        <v>995</v>
      </c>
      <c r="J17" s="3" t="s">
        <v>995</v>
      </c>
      <c r="K17" s="4" t="s">
        <v>1277</v>
      </c>
      <c r="L17" s="5" t="s">
        <v>1278</v>
      </c>
      <c r="M17" s="4" t="s">
        <v>1170</v>
      </c>
      <c r="N17" s="4" t="s">
        <v>2780</v>
      </c>
      <c r="O17" s="10" t="e">
        <v>#N/A</v>
      </c>
      <c r="P17" s="10" t="e">
        <v>#N/A</v>
      </c>
      <c r="Q17" s="4" t="s">
        <v>1279</v>
      </c>
      <c r="R17" s="6"/>
      <c r="S17" s="4" t="s">
        <v>1280</v>
      </c>
      <c r="T17" s="4" t="s">
        <v>21</v>
      </c>
      <c r="U17" s="10" t="s">
        <v>3065</v>
      </c>
      <c r="V17" s="6"/>
      <c r="W17" s="7" t="s">
        <v>60</v>
      </c>
      <c r="X17" s="3" t="s">
        <v>3294</v>
      </c>
      <c r="Y17" s="7" t="s">
        <v>60</v>
      </c>
      <c r="Z17" s="3" t="s">
        <v>182</v>
      </c>
      <c r="AA17" s="7" t="s">
        <v>60</v>
      </c>
      <c r="AB17" s="55" t="s">
        <v>3296</v>
      </c>
      <c r="AC17" s="55" t="s">
        <v>3295</v>
      </c>
      <c r="AD17" s="3" t="s">
        <v>21</v>
      </c>
      <c r="AE17" s="6"/>
      <c r="AF17" s="3" t="s">
        <v>21</v>
      </c>
      <c r="AG17" s="3"/>
      <c r="AH17" s="3" t="s">
        <v>839</v>
      </c>
      <c r="AI17" s="3" t="s">
        <v>21</v>
      </c>
      <c r="AJ17" s="3" t="s">
        <v>21</v>
      </c>
      <c r="AK17" s="3"/>
      <c r="AL17" s="3" t="s">
        <v>21</v>
      </c>
      <c r="AM17" s="3"/>
      <c r="AN17" s="10"/>
      <c r="AO17" s="10"/>
      <c r="AP17" s="10"/>
      <c r="AQ17" s="10"/>
      <c r="AR17" s="10"/>
      <c r="AS17" s="10"/>
      <c r="AT17" s="10"/>
      <c r="AU17" s="10"/>
      <c r="AV17" s="10"/>
      <c r="AW17" s="10"/>
      <c r="AX17" s="3"/>
      <c r="AY17" s="10"/>
      <c r="AZ17" s="10"/>
      <c r="BA17" s="3"/>
      <c r="BB17" s="3"/>
      <c r="BC17" s="10"/>
      <c r="BD17" s="3"/>
      <c r="BE17" s="10"/>
      <c r="BF17" s="10"/>
      <c r="BG17" s="3"/>
      <c r="BH17" s="3" t="s">
        <v>21</v>
      </c>
      <c r="BI17" s="3"/>
      <c r="BJ17" s="3"/>
      <c r="BK17" s="3" t="s">
        <v>21</v>
      </c>
      <c r="BL17" s="3"/>
      <c r="BM17" s="3"/>
      <c r="BN17" s="3" t="s">
        <v>21</v>
      </c>
      <c r="BO17" s="3"/>
      <c r="BP17" s="3"/>
      <c r="BQ17" s="14"/>
      <c r="BR17" s="201"/>
    </row>
    <row r="18" spans="1:70" s="203" customFormat="1" ht="63" x14ac:dyDescent="0.25">
      <c r="A18" s="60" t="s">
        <v>961</v>
      </c>
      <c r="B18" s="2" t="s">
        <v>822</v>
      </c>
      <c r="C18" s="6"/>
      <c r="D18" s="6"/>
      <c r="E18" s="6"/>
      <c r="F18" s="3" t="s">
        <v>52</v>
      </c>
      <c r="G18" s="3" t="s">
        <v>1119</v>
      </c>
      <c r="H18" s="3" t="s">
        <v>823</v>
      </c>
      <c r="I18" s="3" t="s">
        <v>995</v>
      </c>
      <c r="J18" s="3" t="s">
        <v>995</v>
      </c>
      <c r="K18" s="9" t="s">
        <v>1914</v>
      </c>
      <c r="L18" s="12" t="s">
        <v>1915</v>
      </c>
      <c r="M18" s="4" t="s">
        <v>1318</v>
      </c>
      <c r="N18" s="4" t="s">
        <v>2780</v>
      </c>
      <c r="O18" s="10" t="s">
        <v>2621</v>
      </c>
      <c r="P18" s="10" t="s">
        <v>2795</v>
      </c>
      <c r="Q18" s="4" t="s">
        <v>1916</v>
      </c>
      <c r="R18" s="6"/>
      <c r="S18" s="4" t="s">
        <v>1917</v>
      </c>
      <c r="T18" s="4" t="s">
        <v>21</v>
      </c>
      <c r="U18" s="10" t="s">
        <v>3066</v>
      </c>
      <c r="V18" s="6"/>
      <c r="W18" s="11" t="s">
        <v>220</v>
      </c>
      <c r="X18" s="3" t="s">
        <v>3294</v>
      </c>
      <c r="Y18" s="11" t="s">
        <v>220</v>
      </c>
      <c r="Z18" s="3" t="s">
        <v>2620</v>
      </c>
      <c r="AA18" s="11" t="s">
        <v>220</v>
      </c>
      <c r="AB18" s="55" t="s">
        <v>3296</v>
      </c>
      <c r="AC18" s="55" t="s">
        <v>3295</v>
      </c>
      <c r="AD18" s="3" t="s">
        <v>21</v>
      </c>
      <c r="AE18" s="6"/>
      <c r="AF18" s="3" t="s">
        <v>21</v>
      </c>
      <c r="AG18" s="3"/>
      <c r="AH18" s="3" t="s">
        <v>810</v>
      </c>
      <c r="AI18" s="3" t="s">
        <v>564</v>
      </c>
      <c r="AJ18" s="3" t="s">
        <v>21</v>
      </c>
      <c r="AK18" s="3"/>
      <c r="AL18" s="3" t="s">
        <v>21</v>
      </c>
      <c r="AM18" s="3"/>
      <c r="AN18" s="10"/>
      <c r="AO18" s="10"/>
      <c r="AP18" s="10"/>
      <c r="AQ18" s="10"/>
      <c r="AR18" s="10"/>
      <c r="AS18" s="10"/>
      <c r="AT18" s="10"/>
      <c r="AU18" s="10"/>
      <c r="AV18" s="10"/>
      <c r="AW18" s="10"/>
      <c r="AX18" s="10"/>
      <c r="AY18" s="10"/>
      <c r="AZ18" s="10"/>
      <c r="BA18" s="10"/>
      <c r="BB18" s="10"/>
      <c r="BC18" s="10"/>
      <c r="BD18" s="10"/>
      <c r="BE18" s="10"/>
      <c r="BF18" s="10"/>
      <c r="BG18" s="10"/>
      <c r="BH18" s="3" t="s">
        <v>21</v>
      </c>
      <c r="BI18" s="3"/>
      <c r="BJ18" s="3"/>
      <c r="BK18" s="3" t="s">
        <v>21</v>
      </c>
      <c r="BL18" s="3"/>
      <c r="BM18" s="3"/>
      <c r="BN18" s="3" t="s">
        <v>21</v>
      </c>
      <c r="BO18" s="3"/>
      <c r="BP18" s="3"/>
      <c r="BQ18" s="14"/>
      <c r="BR18" s="201"/>
    </row>
    <row r="19" spans="1:70" s="203" customFormat="1" ht="63" x14ac:dyDescent="0.25">
      <c r="A19" s="60" t="s">
        <v>962</v>
      </c>
      <c r="B19" s="2" t="s">
        <v>831</v>
      </c>
      <c r="C19" s="6"/>
      <c r="D19" s="6"/>
      <c r="E19" s="6"/>
      <c r="F19" s="3" t="s">
        <v>52</v>
      </c>
      <c r="G19" s="3" t="s">
        <v>1110</v>
      </c>
      <c r="H19" s="3" t="s">
        <v>832</v>
      </c>
      <c r="I19" s="3" t="s">
        <v>995</v>
      </c>
      <c r="J19" s="3" t="s">
        <v>995</v>
      </c>
      <c r="K19" s="4" t="s">
        <v>2184</v>
      </c>
      <c r="L19" s="12" t="s">
        <v>2185</v>
      </c>
      <c r="M19" s="4" t="s">
        <v>2186</v>
      </c>
      <c r="N19" s="4" t="s">
        <v>2780</v>
      </c>
      <c r="O19" s="10" t="e">
        <v>#N/A</v>
      </c>
      <c r="P19" s="10" t="e">
        <v>#N/A</v>
      </c>
      <c r="Q19" s="4" t="s">
        <v>2187</v>
      </c>
      <c r="R19" s="6"/>
      <c r="S19" s="9" t="s">
        <v>2188</v>
      </c>
      <c r="T19" s="4" t="s">
        <v>21</v>
      </c>
      <c r="U19" s="10" t="s">
        <v>3067</v>
      </c>
      <c r="V19" s="6"/>
      <c r="W19" s="7" t="s">
        <v>833</v>
      </c>
      <c r="X19" s="3" t="s">
        <v>3294</v>
      </c>
      <c r="Y19" s="7" t="s">
        <v>207</v>
      </c>
      <c r="Z19" s="3" t="s">
        <v>182</v>
      </c>
      <c r="AA19" s="7" t="s">
        <v>207</v>
      </c>
      <c r="AB19" s="55" t="s">
        <v>3296</v>
      </c>
      <c r="AC19" s="55" t="s">
        <v>3295</v>
      </c>
      <c r="AD19" s="3" t="s">
        <v>21</v>
      </c>
      <c r="AE19" s="6"/>
      <c r="AF19" s="3" t="s">
        <v>21</v>
      </c>
      <c r="AG19" s="3"/>
      <c r="AH19" s="3" t="s">
        <v>834</v>
      </c>
      <c r="AI19" s="3" t="s">
        <v>564</v>
      </c>
      <c r="AJ19" s="3" t="s">
        <v>21</v>
      </c>
      <c r="AK19" s="3"/>
      <c r="AL19" s="3" t="s">
        <v>21</v>
      </c>
      <c r="AM19" s="3"/>
      <c r="AN19" s="10"/>
      <c r="AO19" s="10"/>
      <c r="AP19" s="10"/>
      <c r="AQ19" s="10"/>
      <c r="AR19" s="10"/>
      <c r="AS19" s="10"/>
      <c r="AT19" s="10"/>
      <c r="AU19" s="10"/>
      <c r="AV19" s="10"/>
      <c r="AW19" s="10"/>
      <c r="AX19" s="10"/>
      <c r="AY19" s="10"/>
      <c r="AZ19" s="10"/>
      <c r="BA19" s="10"/>
      <c r="BB19" s="10"/>
      <c r="BC19" s="10"/>
      <c r="BD19" s="10"/>
      <c r="BE19" s="10"/>
      <c r="BF19" s="10"/>
      <c r="BG19" s="3"/>
      <c r="BH19" s="3" t="s">
        <v>21</v>
      </c>
      <c r="BI19" s="3"/>
      <c r="BJ19" s="3"/>
      <c r="BK19" s="3" t="s">
        <v>21</v>
      </c>
      <c r="BL19" s="3"/>
      <c r="BM19" s="3"/>
      <c r="BN19" s="3" t="s">
        <v>21</v>
      </c>
      <c r="BO19" s="3"/>
      <c r="BP19" s="3"/>
      <c r="BQ19" s="14"/>
      <c r="BR19" s="201"/>
    </row>
    <row r="20" spans="1:70" s="203" customFormat="1" ht="78.75" x14ac:dyDescent="0.25">
      <c r="A20" s="60" t="s">
        <v>963</v>
      </c>
      <c r="B20" s="2" t="s">
        <v>824</v>
      </c>
      <c r="C20" s="6"/>
      <c r="D20" s="6"/>
      <c r="E20" s="6"/>
      <c r="F20" s="3" t="s">
        <v>52</v>
      </c>
      <c r="G20" s="3" t="s">
        <v>1033</v>
      </c>
      <c r="H20" s="3" t="s">
        <v>825</v>
      </c>
      <c r="I20" s="3" t="s">
        <v>995</v>
      </c>
      <c r="J20" s="3" t="s">
        <v>995</v>
      </c>
      <c r="K20" s="4" t="s">
        <v>2272</v>
      </c>
      <c r="L20" s="5" t="s">
        <v>2273</v>
      </c>
      <c r="M20" s="4" t="s">
        <v>1170</v>
      </c>
      <c r="N20" s="4" t="s">
        <v>2780</v>
      </c>
      <c r="O20" s="10" t="s">
        <v>2621</v>
      </c>
      <c r="P20" s="10" t="s">
        <v>2842</v>
      </c>
      <c r="Q20" s="4" t="s">
        <v>2274</v>
      </c>
      <c r="R20" s="4" t="s">
        <v>2274</v>
      </c>
      <c r="S20" s="4" t="s">
        <v>2275</v>
      </c>
      <c r="T20" s="4" t="s">
        <v>21</v>
      </c>
      <c r="U20" s="10" t="s">
        <v>3068</v>
      </c>
      <c r="V20" s="6"/>
      <c r="W20" s="11" t="s">
        <v>2619</v>
      </c>
      <c r="X20" s="3" t="s">
        <v>3294</v>
      </c>
      <c r="Y20" s="11" t="s">
        <v>2619</v>
      </c>
      <c r="Z20" s="3" t="s">
        <v>2620</v>
      </c>
      <c r="AA20" s="7" t="s">
        <v>826</v>
      </c>
      <c r="AB20" s="55" t="s">
        <v>4942</v>
      </c>
      <c r="AC20" s="3" t="s">
        <v>2617</v>
      </c>
      <c r="AD20" s="8" t="s">
        <v>2618</v>
      </c>
      <c r="AE20" s="6"/>
      <c r="AF20" s="3" t="s">
        <v>21</v>
      </c>
      <c r="AG20" s="3"/>
      <c r="AH20" s="3" t="s">
        <v>813</v>
      </c>
      <c r="AI20" s="3" t="s">
        <v>564</v>
      </c>
      <c r="AJ20" s="3" t="s">
        <v>21</v>
      </c>
      <c r="AK20" s="3"/>
      <c r="AL20" s="3" t="s">
        <v>21</v>
      </c>
      <c r="AM20" s="3"/>
      <c r="AN20" s="10"/>
      <c r="AO20" s="10"/>
      <c r="AP20" s="10"/>
      <c r="AQ20" s="10"/>
      <c r="AR20" s="10"/>
      <c r="AS20" s="10"/>
      <c r="AT20" s="10"/>
      <c r="AU20" s="10"/>
      <c r="AV20" s="10"/>
      <c r="AW20" s="10"/>
      <c r="AX20" s="10"/>
      <c r="AY20" s="10"/>
      <c r="AZ20" s="10"/>
      <c r="BA20" s="10"/>
      <c r="BB20" s="10"/>
      <c r="BC20" s="10"/>
      <c r="BD20" s="10"/>
      <c r="BE20" s="10"/>
      <c r="BF20" s="10"/>
      <c r="BG20" s="10"/>
      <c r="BH20" s="3" t="s">
        <v>21</v>
      </c>
      <c r="BI20" s="3"/>
      <c r="BJ20" s="3"/>
      <c r="BK20" s="3" t="s">
        <v>21</v>
      </c>
      <c r="BL20" s="3"/>
      <c r="BM20" s="3"/>
      <c r="BN20" s="3" t="s">
        <v>21</v>
      </c>
      <c r="BO20" s="3"/>
      <c r="BP20" s="3"/>
      <c r="BQ20" s="14"/>
      <c r="BR20" s="201"/>
    </row>
    <row r="21" spans="1:70" s="91" customFormat="1" ht="63" x14ac:dyDescent="0.25">
      <c r="A21" s="60" t="s">
        <v>964</v>
      </c>
      <c r="B21" s="87" t="s">
        <v>729</v>
      </c>
      <c r="C21" s="6"/>
      <c r="D21" s="6"/>
      <c r="E21" s="6"/>
      <c r="F21" s="3" t="s">
        <v>52</v>
      </c>
      <c r="G21" s="3" t="s">
        <v>1109</v>
      </c>
      <c r="H21" s="3" t="s">
        <v>730</v>
      </c>
      <c r="I21" s="3" t="s">
        <v>995</v>
      </c>
      <c r="J21" s="55" t="s">
        <v>995</v>
      </c>
      <c r="K21" s="114" t="s">
        <v>2713</v>
      </c>
      <c r="L21" s="117" t="s">
        <v>2714</v>
      </c>
      <c r="M21" s="100" t="s">
        <v>1318</v>
      </c>
      <c r="N21" s="100" t="s">
        <v>2780</v>
      </c>
      <c r="O21" s="88" t="e">
        <v>#N/A</v>
      </c>
      <c r="P21" s="88" t="e">
        <v>#N/A</v>
      </c>
      <c r="Q21" s="100" t="s">
        <v>1341</v>
      </c>
      <c r="R21" s="98"/>
      <c r="S21" s="100" t="s">
        <v>1342</v>
      </c>
      <c r="T21" s="100" t="s">
        <v>1343</v>
      </c>
      <c r="U21" s="88" t="s">
        <v>3069</v>
      </c>
      <c r="V21" s="98"/>
      <c r="W21" s="43" t="s">
        <v>731</v>
      </c>
      <c r="X21" s="55" t="s">
        <v>3294</v>
      </c>
      <c r="Y21" s="43" t="s">
        <v>731</v>
      </c>
      <c r="Z21" s="55" t="s">
        <v>182</v>
      </c>
      <c r="AA21" s="43" t="s">
        <v>731</v>
      </c>
      <c r="AB21" s="55" t="s">
        <v>3296</v>
      </c>
      <c r="AC21" s="55" t="s">
        <v>3295</v>
      </c>
      <c r="AD21" s="55" t="s">
        <v>21</v>
      </c>
      <c r="AE21" s="98"/>
      <c r="AF21" s="55" t="s">
        <v>21</v>
      </c>
      <c r="AG21" s="55"/>
      <c r="AH21" s="55" t="s">
        <v>27</v>
      </c>
      <c r="AI21" s="55" t="s">
        <v>28</v>
      </c>
      <c r="AJ21" s="55" t="s">
        <v>4946</v>
      </c>
      <c r="AK21" s="55" t="s">
        <v>68</v>
      </c>
      <c r="AL21" s="55" t="s">
        <v>732</v>
      </c>
      <c r="AM21" s="55" t="s">
        <v>5094</v>
      </c>
      <c r="AN21" s="86" t="s">
        <v>1472</v>
      </c>
      <c r="AO21" s="88" t="s">
        <v>3389</v>
      </c>
      <c r="AP21" s="88" t="s">
        <v>5095</v>
      </c>
      <c r="AQ21" s="86" t="s">
        <v>3759</v>
      </c>
      <c r="AR21" s="88" t="s">
        <v>3626</v>
      </c>
      <c r="AS21" s="88"/>
      <c r="AT21" s="88"/>
      <c r="AU21" s="88"/>
      <c r="AV21" s="88"/>
      <c r="AW21" s="88"/>
      <c r="AX21" s="55" t="s">
        <v>1133</v>
      </c>
      <c r="AY21" s="86" t="s">
        <v>5096</v>
      </c>
      <c r="AZ21" s="88" t="s">
        <v>5097</v>
      </c>
      <c r="BA21" s="55" t="s">
        <v>1133</v>
      </c>
      <c r="BB21" s="55"/>
      <c r="BC21" s="88" t="s">
        <v>1011</v>
      </c>
      <c r="BD21" s="55" t="s">
        <v>983</v>
      </c>
      <c r="BE21" s="86" t="s">
        <v>5098</v>
      </c>
      <c r="BF21" s="88" t="s">
        <v>5099</v>
      </c>
      <c r="BG21" s="55" t="s">
        <v>1011</v>
      </c>
      <c r="BH21" s="55" t="s">
        <v>101</v>
      </c>
      <c r="BI21" s="54" t="s">
        <v>1793</v>
      </c>
      <c r="BJ21" s="55" t="s">
        <v>3656</v>
      </c>
      <c r="BK21" s="55" t="s">
        <v>21</v>
      </c>
      <c r="BL21" s="55"/>
      <c r="BM21" s="55"/>
      <c r="BN21" s="55" t="s">
        <v>21</v>
      </c>
      <c r="BO21" s="55"/>
      <c r="BP21" s="55"/>
      <c r="BQ21" s="105" t="s">
        <v>5100</v>
      </c>
      <c r="BR21" s="202"/>
    </row>
    <row r="22" spans="1:70" s="91" customFormat="1" ht="63" x14ac:dyDescent="0.25">
      <c r="A22" s="60" t="s">
        <v>965</v>
      </c>
      <c r="B22" s="87" t="s">
        <v>848</v>
      </c>
      <c r="C22" s="6"/>
      <c r="D22" s="6"/>
      <c r="E22" s="6"/>
      <c r="F22" s="3" t="s">
        <v>19</v>
      </c>
      <c r="G22" s="3" t="s">
        <v>1110</v>
      </c>
      <c r="H22" s="3" t="s">
        <v>849</v>
      </c>
      <c r="I22" s="3" t="s">
        <v>995</v>
      </c>
      <c r="J22" s="55" t="s">
        <v>995</v>
      </c>
      <c r="K22" s="9" t="s">
        <v>2165</v>
      </c>
      <c r="L22" s="12" t="s">
        <v>2166</v>
      </c>
      <c r="M22" s="4" t="s">
        <v>1170</v>
      </c>
      <c r="N22" s="4" t="s">
        <v>2780</v>
      </c>
      <c r="O22" s="10" t="e">
        <v>#N/A</v>
      </c>
      <c r="P22" s="10" t="e">
        <v>#N/A</v>
      </c>
      <c r="Q22" s="4" t="s">
        <v>2167</v>
      </c>
      <c r="R22" s="6"/>
      <c r="S22" s="4" t="s">
        <v>2168</v>
      </c>
      <c r="T22" s="4" t="s">
        <v>21</v>
      </c>
      <c r="U22" s="10" t="s">
        <v>3071</v>
      </c>
      <c r="V22" s="6"/>
      <c r="W22" s="7" t="s">
        <v>850</v>
      </c>
      <c r="X22" s="3" t="s">
        <v>3294</v>
      </c>
      <c r="Y22" s="7" t="s">
        <v>850</v>
      </c>
      <c r="Z22" s="3" t="s">
        <v>182</v>
      </c>
      <c r="AA22" s="7" t="s">
        <v>850</v>
      </c>
      <c r="AB22" s="55" t="s">
        <v>3296</v>
      </c>
      <c r="AC22" s="55" t="s">
        <v>3295</v>
      </c>
      <c r="AD22" s="3" t="s">
        <v>21</v>
      </c>
      <c r="AE22" s="6"/>
      <c r="AF22" s="3" t="s">
        <v>21</v>
      </c>
      <c r="AG22" s="3"/>
      <c r="AH22" s="3" t="s">
        <v>27</v>
      </c>
      <c r="AI22" s="3" t="s">
        <v>28</v>
      </c>
      <c r="AJ22" s="55"/>
      <c r="AK22" s="55"/>
      <c r="AL22" s="55"/>
      <c r="AM22" s="55"/>
      <c r="AN22" s="88"/>
      <c r="AO22" s="88"/>
      <c r="AP22" s="88"/>
      <c r="AQ22" s="88"/>
      <c r="AR22" s="88"/>
      <c r="AS22" s="88" t="s">
        <v>5079</v>
      </c>
      <c r="AT22" s="86" t="s">
        <v>5080</v>
      </c>
      <c r="AU22" s="88" t="s">
        <v>3800</v>
      </c>
      <c r="AV22" s="88" t="s">
        <v>3389</v>
      </c>
      <c r="AW22" s="88"/>
      <c r="AX22" s="88"/>
      <c r="AY22" s="88"/>
      <c r="AZ22" s="88"/>
      <c r="BA22" s="88"/>
      <c r="BB22" s="88"/>
      <c r="BC22" s="88"/>
      <c r="BD22" s="88"/>
      <c r="BE22" s="88"/>
      <c r="BF22" s="88"/>
      <c r="BG22" s="88"/>
      <c r="BH22" s="55" t="s">
        <v>21</v>
      </c>
      <c r="BI22" s="55"/>
      <c r="BJ22" s="55"/>
      <c r="BK22" s="55" t="s">
        <v>21</v>
      </c>
      <c r="BL22" s="55"/>
      <c r="BM22" s="55"/>
      <c r="BN22" s="55" t="s">
        <v>21</v>
      </c>
      <c r="BO22" s="55"/>
      <c r="BP22" s="55"/>
      <c r="BQ22" s="96"/>
      <c r="BR22" s="202"/>
    </row>
    <row r="23" spans="1:70" s="91" customFormat="1" ht="63" x14ac:dyDescent="0.25">
      <c r="A23" s="60" t="s">
        <v>966</v>
      </c>
      <c r="B23" s="87" t="s">
        <v>706</v>
      </c>
      <c r="C23" s="6"/>
      <c r="D23" s="6"/>
      <c r="E23" s="6"/>
      <c r="F23" s="3" t="s">
        <v>19</v>
      </c>
      <c r="G23" s="3" t="s">
        <v>1027</v>
      </c>
      <c r="H23" s="3" t="s">
        <v>707</v>
      </c>
      <c r="I23" s="3" t="s">
        <v>995</v>
      </c>
      <c r="J23" s="55" t="s">
        <v>995</v>
      </c>
      <c r="K23" s="4" t="s">
        <v>1415</v>
      </c>
      <c r="L23" s="5" t="s">
        <v>1416</v>
      </c>
      <c r="M23" s="4" t="s">
        <v>1170</v>
      </c>
      <c r="N23" s="4" t="s">
        <v>2780</v>
      </c>
      <c r="O23" s="10" t="e">
        <v>#N/A</v>
      </c>
      <c r="P23" s="10" t="e">
        <v>#N/A</v>
      </c>
      <c r="Q23" s="4" t="s">
        <v>1417</v>
      </c>
      <c r="R23" s="6"/>
      <c r="S23" s="9" t="s">
        <v>1418</v>
      </c>
      <c r="T23" s="4" t="s">
        <v>21</v>
      </c>
      <c r="U23" s="10" t="s">
        <v>3073</v>
      </c>
      <c r="V23" s="6"/>
      <c r="W23" s="7" t="s">
        <v>705</v>
      </c>
      <c r="X23" s="3" t="s">
        <v>3294</v>
      </c>
      <c r="Y23" s="7" t="s">
        <v>245</v>
      </c>
      <c r="Z23" s="3" t="s">
        <v>182</v>
      </c>
      <c r="AA23" s="7" t="s">
        <v>705</v>
      </c>
      <c r="AB23" s="55" t="s">
        <v>3296</v>
      </c>
      <c r="AC23" s="55" t="s">
        <v>3295</v>
      </c>
      <c r="AD23" s="3" t="s">
        <v>21</v>
      </c>
      <c r="AE23" s="6"/>
      <c r="AF23" s="3" t="s">
        <v>21</v>
      </c>
      <c r="AG23" s="3"/>
      <c r="AH23" s="3" t="s">
        <v>27</v>
      </c>
      <c r="AI23" s="3" t="s">
        <v>28</v>
      </c>
      <c r="AJ23" s="55" t="s">
        <v>4937</v>
      </c>
      <c r="AK23" s="55" t="s">
        <v>138</v>
      </c>
      <c r="AL23" s="55" t="s">
        <v>708</v>
      </c>
      <c r="AM23" s="55" t="s">
        <v>5101</v>
      </c>
      <c r="AN23" s="86" t="s">
        <v>5102</v>
      </c>
      <c r="AO23" s="88" t="s">
        <v>3389</v>
      </c>
      <c r="AP23" s="88"/>
      <c r="AQ23" s="88"/>
      <c r="AR23" s="88"/>
      <c r="AS23" s="88"/>
      <c r="AT23" s="88"/>
      <c r="AU23" s="88"/>
      <c r="AV23" s="88"/>
      <c r="AW23" s="88"/>
      <c r="AX23" s="88"/>
      <c r="AY23" s="88"/>
      <c r="AZ23" s="88"/>
      <c r="BA23" s="88"/>
      <c r="BB23" s="88"/>
      <c r="BC23" s="88" t="s">
        <v>1011</v>
      </c>
      <c r="BD23" s="55" t="s">
        <v>983</v>
      </c>
      <c r="BE23" s="86" t="s">
        <v>5103</v>
      </c>
      <c r="BF23" s="88" t="s">
        <v>3294</v>
      </c>
      <c r="BG23" s="55" t="s">
        <v>1011</v>
      </c>
      <c r="BH23" s="55" t="s">
        <v>21</v>
      </c>
      <c r="BI23" s="55"/>
      <c r="BJ23" s="55"/>
      <c r="BK23" s="55" t="s">
        <v>21</v>
      </c>
      <c r="BL23" s="55"/>
      <c r="BM23" s="55"/>
      <c r="BN23" s="55" t="s">
        <v>21</v>
      </c>
      <c r="BO23" s="55"/>
      <c r="BP23" s="55"/>
      <c r="BQ23" s="96"/>
      <c r="BR23" s="202"/>
    </row>
    <row r="24" spans="1:70" s="203" customFormat="1" ht="63" x14ac:dyDescent="0.25">
      <c r="A24" s="60" t="s">
        <v>967</v>
      </c>
      <c r="B24" s="2" t="s">
        <v>828</v>
      </c>
      <c r="C24" s="6"/>
      <c r="D24" s="6"/>
      <c r="E24" s="6"/>
      <c r="F24" s="3" t="s">
        <v>52</v>
      </c>
      <c r="G24" s="3" t="s">
        <v>1027</v>
      </c>
      <c r="H24" s="3" t="s">
        <v>829</v>
      </c>
      <c r="I24" s="3" t="s">
        <v>995</v>
      </c>
      <c r="J24" s="3" t="s">
        <v>995</v>
      </c>
      <c r="K24" s="9" t="s">
        <v>2716</v>
      </c>
      <c r="L24" s="12" t="s">
        <v>2717</v>
      </c>
      <c r="M24" s="4" t="s">
        <v>1318</v>
      </c>
      <c r="N24" s="4" t="s">
        <v>2780</v>
      </c>
      <c r="O24" s="10" t="e">
        <v>#N/A</v>
      </c>
      <c r="P24" s="10" t="e">
        <v>#N/A</v>
      </c>
      <c r="Q24" s="4" t="s">
        <v>1439</v>
      </c>
      <c r="R24" s="6"/>
      <c r="S24" s="4" t="s">
        <v>1440</v>
      </c>
      <c r="T24" s="4" t="s">
        <v>21</v>
      </c>
      <c r="U24" s="10" t="s">
        <v>3074</v>
      </c>
      <c r="V24" s="6"/>
      <c r="W24" s="7" t="s">
        <v>830</v>
      </c>
      <c r="X24" s="3" t="s">
        <v>3294</v>
      </c>
      <c r="Y24" s="7" t="s">
        <v>830</v>
      </c>
      <c r="Z24" s="3" t="s">
        <v>182</v>
      </c>
      <c r="AA24" s="7" t="s">
        <v>830</v>
      </c>
      <c r="AB24" s="55" t="s">
        <v>3296</v>
      </c>
      <c r="AC24" s="55" t="s">
        <v>3295</v>
      </c>
      <c r="AD24" s="3" t="s">
        <v>21</v>
      </c>
      <c r="AE24" s="6"/>
      <c r="AF24" s="3" t="s">
        <v>21</v>
      </c>
      <c r="AG24" s="3"/>
      <c r="AH24" s="3" t="s">
        <v>810</v>
      </c>
      <c r="AI24" s="3" t="s">
        <v>564</v>
      </c>
      <c r="AJ24" s="3" t="s">
        <v>21</v>
      </c>
      <c r="AK24" s="3"/>
      <c r="AL24" s="3" t="s">
        <v>21</v>
      </c>
      <c r="AM24" s="3"/>
      <c r="AN24" s="10"/>
      <c r="AO24" s="10"/>
      <c r="AP24" s="10"/>
      <c r="AQ24" s="10"/>
      <c r="AR24" s="10"/>
      <c r="AS24" s="10"/>
      <c r="AT24" s="10"/>
      <c r="AU24" s="10"/>
      <c r="AV24" s="10"/>
      <c r="AW24" s="10"/>
      <c r="AX24" s="10"/>
      <c r="AY24" s="10"/>
      <c r="AZ24" s="10"/>
      <c r="BA24" s="10"/>
      <c r="BB24" s="10"/>
      <c r="BC24" s="10"/>
      <c r="BD24" s="10"/>
      <c r="BE24" s="10"/>
      <c r="BF24" s="10"/>
      <c r="BG24" s="3"/>
      <c r="BH24" s="3" t="s">
        <v>21</v>
      </c>
      <c r="BI24" s="3"/>
      <c r="BJ24" s="3"/>
      <c r="BK24" s="3" t="s">
        <v>21</v>
      </c>
      <c r="BL24" s="3"/>
      <c r="BM24" s="3"/>
      <c r="BN24" s="3" t="s">
        <v>21</v>
      </c>
      <c r="BO24" s="3"/>
      <c r="BP24" s="3"/>
      <c r="BQ24" s="14"/>
      <c r="BR24" s="201"/>
    </row>
    <row r="25" spans="1:70" s="203" customFormat="1" ht="63" x14ac:dyDescent="0.25">
      <c r="A25" s="60" t="s">
        <v>968</v>
      </c>
      <c r="B25" s="2" t="s">
        <v>835</v>
      </c>
      <c r="C25" s="6"/>
      <c r="D25" s="6"/>
      <c r="E25" s="6"/>
      <c r="F25" s="3" t="s">
        <v>52</v>
      </c>
      <c r="G25" s="3" t="s">
        <v>1070</v>
      </c>
      <c r="H25" s="3" t="s">
        <v>836</v>
      </c>
      <c r="I25" s="3" t="s">
        <v>995</v>
      </c>
      <c r="J25" s="3" t="s">
        <v>995</v>
      </c>
      <c r="K25" s="4" t="s">
        <v>1526</v>
      </c>
      <c r="L25" s="5" t="s">
        <v>1527</v>
      </c>
      <c r="M25" s="4" t="s">
        <v>1170</v>
      </c>
      <c r="N25" s="4" t="s">
        <v>2780</v>
      </c>
      <c r="O25" s="10" t="e">
        <v>#N/A</v>
      </c>
      <c r="P25" s="10" t="e">
        <v>#N/A</v>
      </c>
      <c r="Q25" s="4" t="s">
        <v>1528</v>
      </c>
      <c r="R25" s="6"/>
      <c r="S25" s="9" t="s">
        <v>1529</v>
      </c>
      <c r="T25" s="4" t="s">
        <v>21</v>
      </c>
      <c r="U25" s="10" t="s">
        <v>3075</v>
      </c>
      <c r="V25" s="6"/>
      <c r="W25" s="7" t="s">
        <v>60</v>
      </c>
      <c r="X25" s="3" t="s">
        <v>3294</v>
      </c>
      <c r="Y25" s="7" t="s">
        <v>60</v>
      </c>
      <c r="Z25" s="3" t="s">
        <v>182</v>
      </c>
      <c r="AA25" s="7" t="s">
        <v>60</v>
      </c>
      <c r="AB25" s="55" t="s">
        <v>3296</v>
      </c>
      <c r="AC25" s="55" t="s">
        <v>3295</v>
      </c>
      <c r="AD25" s="3" t="s">
        <v>21</v>
      </c>
      <c r="AE25" s="6"/>
      <c r="AF25" s="3" t="s">
        <v>21</v>
      </c>
      <c r="AG25" s="3"/>
      <c r="AH25" s="3" t="s">
        <v>803</v>
      </c>
      <c r="AI25" s="3" t="s">
        <v>21</v>
      </c>
      <c r="AJ25" s="3" t="s">
        <v>21</v>
      </c>
      <c r="AK25" s="3"/>
      <c r="AL25" s="3" t="s">
        <v>21</v>
      </c>
      <c r="AM25" s="3"/>
      <c r="AN25" s="10"/>
      <c r="AO25" s="10"/>
      <c r="AP25" s="10"/>
      <c r="AQ25" s="10"/>
      <c r="AR25" s="10"/>
      <c r="AS25" s="10"/>
      <c r="AT25" s="10"/>
      <c r="AU25" s="10"/>
      <c r="AV25" s="10"/>
      <c r="AW25" s="10"/>
      <c r="AX25" s="10"/>
      <c r="AY25" s="10"/>
      <c r="AZ25" s="10"/>
      <c r="BA25" s="10"/>
      <c r="BB25" s="10"/>
      <c r="BC25" s="10"/>
      <c r="BD25" s="10"/>
      <c r="BE25" s="10"/>
      <c r="BF25" s="10"/>
      <c r="BG25" s="3"/>
      <c r="BH25" s="3" t="s">
        <v>21</v>
      </c>
      <c r="BI25" s="3"/>
      <c r="BJ25" s="3"/>
      <c r="BK25" s="3" t="s">
        <v>21</v>
      </c>
      <c r="BL25" s="3"/>
      <c r="BM25" s="3"/>
      <c r="BN25" s="3" t="s">
        <v>21</v>
      </c>
      <c r="BO25" s="3"/>
      <c r="BP25" s="3"/>
      <c r="BQ25" s="14"/>
      <c r="BR25" s="201"/>
    </row>
    <row r="26" spans="1:70" s="203" customFormat="1" ht="63" x14ac:dyDescent="0.25">
      <c r="A26" s="60" t="s">
        <v>969</v>
      </c>
      <c r="B26" s="2" t="s">
        <v>840</v>
      </c>
      <c r="C26" s="6"/>
      <c r="D26" s="6"/>
      <c r="E26" s="6"/>
      <c r="F26" s="3" t="s">
        <v>19</v>
      </c>
      <c r="G26" s="3" t="s">
        <v>1035</v>
      </c>
      <c r="H26" s="3" t="s">
        <v>841</v>
      </c>
      <c r="I26" s="3" t="s">
        <v>995</v>
      </c>
      <c r="J26" s="3" t="s">
        <v>995</v>
      </c>
      <c r="K26" s="4" t="s">
        <v>2223</v>
      </c>
      <c r="L26" s="5" t="s">
        <v>2224</v>
      </c>
      <c r="M26" s="4" t="s">
        <v>1170</v>
      </c>
      <c r="N26" s="4" t="s">
        <v>2780</v>
      </c>
      <c r="O26" s="10" t="e">
        <v>#N/A</v>
      </c>
      <c r="P26" s="10" t="e">
        <v>#N/A</v>
      </c>
      <c r="Q26" s="4" t="s">
        <v>2225</v>
      </c>
      <c r="R26" s="6"/>
      <c r="S26" s="9" t="s">
        <v>2226</v>
      </c>
      <c r="T26" s="4" t="s">
        <v>21</v>
      </c>
      <c r="U26" s="10" t="e">
        <v>#N/A</v>
      </c>
      <c r="V26" s="6"/>
      <c r="W26" s="7" t="s">
        <v>308</v>
      </c>
      <c r="X26" s="3" t="s">
        <v>3294</v>
      </c>
      <c r="Y26" s="7" t="s">
        <v>308</v>
      </c>
      <c r="Z26" s="3" t="s">
        <v>182</v>
      </c>
      <c r="AA26" s="7" t="s">
        <v>308</v>
      </c>
      <c r="AB26" s="55" t="s">
        <v>3296</v>
      </c>
      <c r="AC26" s="55" t="s">
        <v>3295</v>
      </c>
      <c r="AD26" s="3" t="s">
        <v>21</v>
      </c>
      <c r="AE26" s="6"/>
      <c r="AF26" s="3" t="s">
        <v>21</v>
      </c>
      <c r="AG26" s="3"/>
      <c r="AH26" s="3" t="s">
        <v>21</v>
      </c>
      <c r="AI26" s="3" t="s">
        <v>21</v>
      </c>
      <c r="AJ26" s="3" t="s">
        <v>21</v>
      </c>
      <c r="AK26" s="3"/>
      <c r="AL26" s="3" t="s">
        <v>21</v>
      </c>
      <c r="AM26" s="3"/>
      <c r="AN26" s="10"/>
      <c r="AO26" s="10"/>
      <c r="AP26" s="10"/>
      <c r="AQ26" s="10"/>
      <c r="AR26" s="10"/>
      <c r="AS26" s="10"/>
      <c r="AT26" s="10"/>
      <c r="AU26" s="10"/>
      <c r="AV26" s="10"/>
      <c r="AW26" s="10"/>
      <c r="AX26" s="10"/>
      <c r="AY26" s="10"/>
      <c r="AZ26" s="10"/>
      <c r="BA26" s="10"/>
      <c r="BB26" s="10"/>
      <c r="BC26" s="10"/>
      <c r="BD26" s="10"/>
      <c r="BE26" s="10"/>
      <c r="BF26" s="10"/>
      <c r="BG26" s="10"/>
      <c r="BH26" s="3" t="s">
        <v>21</v>
      </c>
      <c r="BI26" s="3"/>
      <c r="BJ26" s="3"/>
      <c r="BK26" s="3" t="s">
        <v>21</v>
      </c>
      <c r="BL26" s="3"/>
      <c r="BM26" s="3"/>
      <c r="BN26" s="3" t="s">
        <v>21</v>
      </c>
      <c r="BO26" s="3"/>
      <c r="BP26" s="3"/>
      <c r="BQ26" s="14"/>
      <c r="BR26" s="201"/>
    </row>
    <row r="27" spans="1:70" s="203" customFormat="1" ht="63" x14ac:dyDescent="0.25">
      <c r="A27" s="60" t="s">
        <v>970</v>
      </c>
      <c r="B27" s="2" t="s">
        <v>819</v>
      </c>
      <c r="C27" s="6"/>
      <c r="D27" s="6"/>
      <c r="E27" s="6"/>
      <c r="F27" s="3" t="s">
        <v>52</v>
      </c>
      <c r="G27" s="3" t="s">
        <v>1055</v>
      </c>
      <c r="H27" s="3" t="s">
        <v>820</v>
      </c>
      <c r="I27" s="3" t="s">
        <v>995</v>
      </c>
      <c r="J27" s="3" t="s">
        <v>995</v>
      </c>
      <c r="K27" s="9" t="s">
        <v>2250</v>
      </c>
      <c r="L27" s="12" t="s">
        <v>2251</v>
      </c>
      <c r="M27" s="4" t="s">
        <v>1318</v>
      </c>
      <c r="N27" s="4" t="s">
        <v>2780</v>
      </c>
      <c r="O27" s="10" t="e">
        <v>#N/A</v>
      </c>
      <c r="P27" s="10" t="e">
        <v>#N/A</v>
      </c>
      <c r="Q27" s="4" t="s">
        <v>2252</v>
      </c>
      <c r="R27" s="6"/>
      <c r="S27" s="4" t="s">
        <v>2253</v>
      </c>
      <c r="T27" s="4" t="s">
        <v>21</v>
      </c>
      <c r="U27" s="10" t="s">
        <v>3076</v>
      </c>
      <c r="V27" s="6"/>
      <c r="W27" s="7" t="s">
        <v>821</v>
      </c>
      <c r="X27" s="3" t="s">
        <v>3294</v>
      </c>
      <c r="Y27" s="7" t="s">
        <v>821</v>
      </c>
      <c r="Z27" s="3" t="s">
        <v>182</v>
      </c>
      <c r="AA27" s="7" t="s">
        <v>821</v>
      </c>
      <c r="AB27" s="55" t="s">
        <v>3296</v>
      </c>
      <c r="AC27" s="55" t="s">
        <v>3295</v>
      </c>
      <c r="AD27" s="3" t="s">
        <v>21</v>
      </c>
      <c r="AE27" s="6"/>
      <c r="AF27" s="3" t="s">
        <v>21</v>
      </c>
      <c r="AG27" s="3"/>
      <c r="AH27" s="3" t="s">
        <v>810</v>
      </c>
      <c r="AI27" s="3" t="s">
        <v>21</v>
      </c>
      <c r="AJ27" s="3" t="s">
        <v>21</v>
      </c>
      <c r="AK27" s="3"/>
      <c r="AL27" s="3" t="s">
        <v>21</v>
      </c>
      <c r="AM27" s="3"/>
      <c r="AN27" s="10"/>
      <c r="AO27" s="10"/>
      <c r="AP27" s="10"/>
      <c r="AQ27" s="10"/>
      <c r="AR27" s="10"/>
      <c r="AS27" s="10"/>
      <c r="AT27" s="10"/>
      <c r="AU27" s="10"/>
      <c r="AV27" s="10"/>
      <c r="AW27" s="10"/>
      <c r="AX27" s="10"/>
      <c r="AY27" s="10"/>
      <c r="AZ27" s="10"/>
      <c r="BA27" s="10"/>
      <c r="BB27" s="10"/>
      <c r="BC27" s="10"/>
      <c r="BD27" s="10"/>
      <c r="BE27" s="10"/>
      <c r="BF27" s="10"/>
      <c r="BG27" s="3"/>
      <c r="BH27" s="3" t="s">
        <v>21</v>
      </c>
      <c r="BI27" s="3"/>
      <c r="BJ27" s="3"/>
      <c r="BK27" s="3" t="s">
        <v>21</v>
      </c>
      <c r="BL27" s="3"/>
      <c r="BM27" s="3"/>
      <c r="BN27" s="3" t="s">
        <v>21</v>
      </c>
      <c r="BO27" s="3"/>
      <c r="BP27" s="3"/>
      <c r="BQ27" s="14"/>
      <c r="BR27" s="201"/>
    </row>
    <row r="28" spans="1:70" s="91" customFormat="1" ht="78.75" x14ac:dyDescent="0.25">
      <c r="A28" s="60" t="s">
        <v>971</v>
      </c>
      <c r="B28" s="87" t="s">
        <v>298</v>
      </c>
      <c r="C28" s="6"/>
      <c r="D28" s="6"/>
      <c r="E28" s="6"/>
      <c r="F28" s="3" t="s">
        <v>19</v>
      </c>
      <c r="G28" s="3" t="s">
        <v>1110</v>
      </c>
      <c r="H28" s="3" t="s">
        <v>299</v>
      </c>
      <c r="I28" s="3" t="s">
        <v>995</v>
      </c>
      <c r="J28" s="55" t="s">
        <v>995</v>
      </c>
      <c r="K28" s="4" t="s">
        <v>1974</v>
      </c>
      <c r="L28" s="12" t="s">
        <v>60</v>
      </c>
      <c r="M28" s="4" t="s">
        <v>1170</v>
      </c>
      <c r="N28" s="4" t="s">
        <v>2780</v>
      </c>
      <c r="O28" s="10" t="s">
        <v>2621</v>
      </c>
      <c r="P28" s="10" t="s">
        <v>2837</v>
      </c>
      <c r="Q28" s="4" t="s">
        <v>1975</v>
      </c>
      <c r="R28" s="6"/>
      <c r="S28" s="4" t="s">
        <v>1976</v>
      </c>
      <c r="T28" s="19" t="s">
        <v>1977</v>
      </c>
      <c r="U28" s="10" t="s">
        <v>3054</v>
      </c>
      <c r="V28" s="6"/>
      <c r="W28" s="7" t="s">
        <v>215</v>
      </c>
      <c r="X28" s="3" t="s">
        <v>33</v>
      </c>
      <c r="Y28" s="7" t="s">
        <v>300</v>
      </c>
      <c r="Z28" s="3" t="s">
        <v>90</v>
      </c>
      <c r="AA28" s="7" t="s">
        <v>300</v>
      </c>
      <c r="AB28" s="55" t="s">
        <v>4942</v>
      </c>
      <c r="AC28" s="3" t="s">
        <v>227</v>
      </c>
      <c r="AD28" s="7" t="s">
        <v>301</v>
      </c>
      <c r="AE28" s="6"/>
      <c r="AF28" s="3" t="s">
        <v>21</v>
      </c>
      <c r="AG28" s="3"/>
      <c r="AH28" s="3" t="s">
        <v>27</v>
      </c>
      <c r="AI28" s="3" t="s">
        <v>28</v>
      </c>
      <c r="AJ28" s="55" t="s">
        <v>4946</v>
      </c>
      <c r="AK28" s="55" t="s">
        <v>68</v>
      </c>
      <c r="AL28" s="55" t="s">
        <v>96</v>
      </c>
      <c r="AM28" s="54" t="s">
        <v>3602</v>
      </c>
      <c r="AN28" s="54" t="s">
        <v>5084</v>
      </c>
      <c r="AO28" s="88" t="s">
        <v>3389</v>
      </c>
      <c r="AP28" s="88"/>
      <c r="AQ28" s="88"/>
      <c r="AR28" s="88"/>
      <c r="AS28" s="88" t="s">
        <v>5085</v>
      </c>
      <c r="AT28" s="86" t="s">
        <v>5086</v>
      </c>
      <c r="AU28" s="88" t="s">
        <v>3294</v>
      </c>
      <c r="AV28" s="88" t="s">
        <v>3389</v>
      </c>
      <c r="AW28" s="88"/>
      <c r="AX28" s="55" t="s">
        <v>302</v>
      </c>
      <c r="AY28" s="86" t="s">
        <v>5087</v>
      </c>
      <c r="AZ28" s="88" t="s">
        <v>3294</v>
      </c>
      <c r="BA28" s="55" t="s">
        <v>4937</v>
      </c>
      <c r="BB28" s="55"/>
      <c r="BC28" s="88" t="s">
        <v>1011</v>
      </c>
      <c r="BD28" s="55" t="s">
        <v>983</v>
      </c>
      <c r="BE28" s="86" t="s">
        <v>5088</v>
      </c>
      <c r="BF28" s="88" t="s">
        <v>5089</v>
      </c>
      <c r="BG28" s="55" t="s">
        <v>1011</v>
      </c>
      <c r="BH28" s="94" t="s">
        <v>101</v>
      </c>
      <c r="BI28" s="55"/>
      <c r="BJ28" s="55"/>
      <c r="BK28" s="55" t="s">
        <v>2448</v>
      </c>
      <c r="BL28" s="54" t="s">
        <v>5047</v>
      </c>
      <c r="BM28" s="55" t="s">
        <v>4695</v>
      </c>
      <c r="BN28" s="55" t="s">
        <v>21</v>
      </c>
      <c r="BO28" s="55"/>
      <c r="BP28" s="55"/>
      <c r="BQ28" s="96"/>
      <c r="BR28" s="202"/>
    </row>
    <row r="29" spans="1:70" s="91" customFormat="1" ht="78.75" x14ac:dyDescent="0.25">
      <c r="A29" s="60" t="s">
        <v>972</v>
      </c>
      <c r="B29" s="87" t="s">
        <v>747</v>
      </c>
      <c r="C29" s="6"/>
      <c r="D29" s="6"/>
      <c r="E29" s="6"/>
      <c r="F29" s="3" t="s">
        <v>52</v>
      </c>
      <c r="G29" s="3" t="s">
        <v>1039</v>
      </c>
      <c r="H29" s="3" t="s">
        <v>748</v>
      </c>
      <c r="I29" s="3" t="s">
        <v>995</v>
      </c>
      <c r="J29" s="55" t="s">
        <v>995</v>
      </c>
      <c r="K29" s="9" t="s">
        <v>1595</v>
      </c>
      <c r="L29" s="12" t="s">
        <v>1596</v>
      </c>
      <c r="M29" s="4" t="s">
        <v>1318</v>
      </c>
      <c r="N29" s="4" t="s">
        <v>2780</v>
      </c>
      <c r="O29" s="10" t="s">
        <v>2621</v>
      </c>
      <c r="P29" s="10" t="s">
        <v>2803</v>
      </c>
      <c r="Q29" s="4" t="s">
        <v>1597</v>
      </c>
      <c r="R29" s="6"/>
      <c r="S29" s="9" t="s">
        <v>1598</v>
      </c>
      <c r="T29" s="19" t="s">
        <v>1599</v>
      </c>
      <c r="U29" s="10" t="s">
        <v>3055</v>
      </c>
      <c r="V29" s="6"/>
      <c r="W29" s="7" t="s">
        <v>312</v>
      </c>
      <c r="X29" s="3" t="s">
        <v>33</v>
      </c>
      <c r="Y29" s="7" t="s">
        <v>221</v>
      </c>
      <c r="Z29" s="3" t="s">
        <v>90</v>
      </c>
      <c r="AA29" s="7" t="s">
        <v>221</v>
      </c>
      <c r="AB29" s="55" t="s">
        <v>3296</v>
      </c>
      <c r="AC29" s="55" t="s">
        <v>3295</v>
      </c>
      <c r="AD29" s="3" t="s">
        <v>21</v>
      </c>
      <c r="AE29" s="6"/>
      <c r="AF29" s="3" t="s">
        <v>21</v>
      </c>
      <c r="AG29" s="3"/>
      <c r="AH29" s="3" t="s">
        <v>27</v>
      </c>
      <c r="AI29" s="3" t="s">
        <v>28</v>
      </c>
      <c r="AJ29" s="55" t="s">
        <v>4946</v>
      </c>
      <c r="AK29" s="55" t="s">
        <v>68</v>
      </c>
      <c r="AL29" s="55" t="s">
        <v>214</v>
      </c>
      <c r="AM29" s="55" t="s">
        <v>2564</v>
      </c>
      <c r="AN29" s="86" t="s">
        <v>5065</v>
      </c>
      <c r="AO29" s="95" t="s">
        <v>3469</v>
      </c>
      <c r="AP29" s="88"/>
      <c r="AQ29" s="88"/>
      <c r="AR29" s="88"/>
      <c r="AS29" s="88"/>
      <c r="AT29" s="88"/>
      <c r="AU29" s="88"/>
      <c r="AV29" s="88"/>
      <c r="AW29" s="88"/>
      <c r="AX29" s="54" t="s">
        <v>3293</v>
      </c>
      <c r="AY29" s="86" t="s">
        <v>5066</v>
      </c>
      <c r="AZ29" s="86" t="s">
        <v>3651</v>
      </c>
      <c r="BA29" s="55" t="s">
        <v>1133</v>
      </c>
      <c r="BB29" s="55"/>
      <c r="BC29" s="86" t="s">
        <v>3616</v>
      </c>
      <c r="BD29" s="55" t="s">
        <v>983</v>
      </c>
      <c r="BE29" s="86" t="s">
        <v>5067</v>
      </c>
      <c r="BF29" s="86" t="s">
        <v>5068</v>
      </c>
      <c r="BG29" s="55" t="s">
        <v>1011</v>
      </c>
      <c r="BH29" s="55" t="s">
        <v>101</v>
      </c>
      <c r="BI29" s="54" t="s">
        <v>4988</v>
      </c>
      <c r="BJ29" s="55" t="s">
        <v>3656</v>
      </c>
      <c r="BK29" s="55" t="s">
        <v>21</v>
      </c>
      <c r="BL29" s="55"/>
      <c r="BM29" s="55"/>
      <c r="BN29" s="55" t="s">
        <v>21</v>
      </c>
      <c r="BO29" s="55"/>
      <c r="BP29" s="55"/>
      <c r="BQ29" s="105" t="s">
        <v>5069</v>
      </c>
      <c r="BR29" s="202"/>
    </row>
    <row r="30" spans="1:70" s="91" customFormat="1" ht="61.15" customHeight="1" x14ac:dyDescent="0.25">
      <c r="A30" s="60" t="s">
        <v>973</v>
      </c>
      <c r="B30" s="87" t="s">
        <v>713</v>
      </c>
      <c r="C30" s="6"/>
      <c r="D30" s="6"/>
      <c r="E30" s="6"/>
      <c r="F30" s="3" t="s">
        <v>19</v>
      </c>
      <c r="G30" s="3" t="s">
        <v>1108</v>
      </c>
      <c r="H30" s="3" t="s">
        <v>714</v>
      </c>
      <c r="I30" s="3" t="s">
        <v>995</v>
      </c>
      <c r="J30" s="55" t="s">
        <v>995</v>
      </c>
      <c r="K30" s="9" t="s">
        <v>1316</v>
      </c>
      <c r="L30" s="12" t="s">
        <v>1317</v>
      </c>
      <c r="M30" s="4" t="s">
        <v>1318</v>
      </c>
      <c r="N30" s="4" t="s">
        <v>2780</v>
      </c>
      <c r="O30" s="10" t="s">
        <v>2621</v>
      </c>
      <c r="P30" s="10" t="s">
        <v>2838</v>
      </c>
      <c r="Q30" s="4" t="s">
        <v>1319</v>
      </c>
      <c r="R30" s="6"/>
      <c r="S30" s="4" t="s">
        <v>1320</v>
      </c>
      <c r="T30" s="19" t="s">
        <v>1321</v>
      </c>
      <c r="U30" s="10" t="s">
        <v>3056</v>
      </c>
      <c r="V30" s="6"/>
      <c r="W30" s="7" t="s">
        <v>211</v>
      </c>
      <c r="X30" s="3" t="s">
        <v>33</v>
      </c>
      <c r="Y30" s="7" t="s">
        <v>715</v>
      </c>
      <c r="Z30" s="3" t="s">
        <v>90</v>
      </c>
      <c r="AA30" s="7" t="s">
        <v>715</v>
      </c>
      <c r="AB30" s="55" t="s">
        <v>3296</v>
      </c>
      <c r="AC30" s="55" t="s">
        <v>3295</v>
      </c>
      <c r="AD30" s="3" t="s">
        <v>21</v>
      </c>
      <c r="AE30" s="6"/>
      <c r="AF30" s="3" t="s">
        <v>21</v>
      </c>
      <c r="AG30" s="3"/>
      <c r="AH30" s="3" t="s">
        <v>27</v>
      </c>
      <c r="AI30" s="3" t="s">
        <v>28</v>
      </c>
      <c r="AJ30" s="55" t="s">
        <v>4946</v>
      </c>
      <c r="AK30" s="54" t="s">
        <v>5104</v>
      </c>
      <c r="AL30" s="54" t="s">
        <v>5105</v>
      </c>
      <c r="AM30" s="54" t="s">
        <v>5106</v>
      </c>
      <c r="AN30" s="86" t="s">
        <v>5107</v>
      </c>
      <c r="AO30" s="88" t="s">
        <v>3389</v>
      </c>
      <c r="AP30" s="88" t="s">
        <v>5095</v>
      </c>
      <c r="AQ30" s="86" t="s">
        <v>3759</v>
      </c>
      <c r="AR30" s="88" t="s">
        <v>3626</v>
      </c>
      <c r="AS30" s="88"/>
      <c r="AT30" s="88"/>
      <c r="AU30" s="88"/>
      <c r="AV30" s="88"/>
      <c r="AW30" s="88"/>
      <c r="AX30" s="88" t="s">
        <v>2520</v>
      </c>
      <c r="AY30" s="86" t="s">
        <v>3328</v>
      </c>
      <c r="AZ30" s="88" t="s">
        <v>3294</v>
      </c>
      <c r="BA30" s="88" t="s">
        <v>2521</v>
      </c>
      <c r="BB30" s="88"/>
      <c r="BC30" s="88" t="s">
        <v>1011</v>
      </c>
      <c r="BD30" s="55" t="s">
        <v>983</v>
      </c>
      <c r="BE30" s="86" t="s">
        <v>3350</v>
      </c>
      <c r="BF30" s="88" t="s">
        <v>3294</v>
      </c>
      <c r="BG30" s="55" t="s">
        <v>1011</v>
      </c>
      <c r="BH30" s="55" t="s">
        <v>101</v>
      </c>
      <c r="BI30" s="54" t="s">
        <v>1793</v>
      </c>
      <c r="BJ30" s="55" t="s">
        <v>3656</v>
      </c>
      <c r="BK30" s="55" t="s">
        <v>21</v>
      </c>
      <c r="BL30" s="55"/>
      <c r="BM30" s="55"/>
      <c r="BN30" s="55" t="s">
        <v>21</v>
      </c>
      <c r="BO30" s="55"/>
      <c r="BP30" s="55"/>
      <c r="BQ30" s="96"/>
      <c r="BR30" s="202"/>
    </row>
    <row r="31" spans="1:70" s="203" customFormat="1" ht="47.25" x14ac:dyDescent="0.25">
      <c r="A31" s="60" t="s">
        <v>974</v>
      </c>
      <c r="B31" s="2" t="s">
        <v>304</v>
      </c>
      <c r="C31" s="6"/>
      <c r="D31" s="6"/>
      <c r="E31" s="6"/>
      <c r="F31" s="3" t="s">
        <v>19</v>
      </c>
      <c r="G31" s="3" t="s">
        <v>1027</v>
      </c>
      <c r="H31" s="3" t="s">
        <v>305</v>
      </c>
      <c r="I31" s="3" t="s">
        <v>995</v>
      </c>
      <c r="J31" s="3" t="s">
        <v>995</v>
      </c>
      <c r="K31" s="9" t="s">
        <v>1177</v>
      </c>
      <c r="L31" s="12" t="s">
        <v>1178</v>
      </c>
      <c r="M31" s="4" t="s">
        <v>1170</v>
      </c>
      <c r="N31" s="4" t="s">
        <v>2780</v>
      </c>
      <c r="O31" s="10" t="s">
        <v>2621</v>
      </c>
      <c r="P31" s="10" t="s">
        <v>2798</v>
      </c>
      <c r="Q31" s="4" t="s">
        <v>1179</v>
      </c>
      <c r="R31" s="6"/>
      <c r="S31" s="4" t="s">
        <v>1180</v>
      </c>
      <c r="T31" s="19" t="s">
        <v>1181</v>
      </c>
      <c r="U31" s="10" t="s">
        <v>3057</v>
      </c>
      <c r="V31" s="6"/>
      <c r="W31" s="7" t="s">
        <v>206</v>
      </c>
      <c r="X31" s="10" t="s">
        <v>33</v>
      </c>
      <c r="Y31" s="7" t="s">
        <v>306</v>
      </c>
      <c r="Z31" s="3" t="s">
        <v>90</v>
      </c>
      <c r="AA31" s="7" t="s">
        <v>307</v>
      </c>
      <c r="AB31" s="55" t="s">
        <v>3296</v>
      </c>
      <c r="AC31" s="55" t="s">
        <v>3295</v>
      </c>
      <c r="AD31" s="7"/>
      <c r="AE31" s="6"/>
      <c r="AF31" s="3" t="s">
        <v>21</v>
      </c>
      <c r="AG31" s="3"/>
      <c r="AH31" s="3" t="s">
        <v>27</v>
      </c>
      <c r="AI31" s="3" t="s">
        <v>28</v>
      </c>
      <c r="AJ31" s="3" t="s">
        <v>4937</v>
      </c>
      <c r="AK31" s="3"/>
      <c r="AL31" s="3" t="s">
        <v>154</v>
      </c>
      <c r="AM31" s="3"/>
      <c r="AN31" s="10"/>
      <c r="AO31" s="10"/>
      <c r="AP31" s="10" t="s">
        <v>2560</v>
      </c>
      <c r="AQ31" s="10"/>
      <c r="AR31" s="10"/>
      <c r="AS31" s="10"/>
      <c r="AT31" s="10"/>
      <c r="AU31" s="10"/>
      <c r="AV31" s="10"/>
      <c r="AW31" s="10"/>
      <c r="AX31" s="3" t="s">
        <v>302</v>
      </c>
      <c r="AY31" s="10"/>
      <c r="AZ31" s="10"/>
      <c r="BA31" s="3" t="s">
        <v>4937</v>
      </c>
      <c r="BB31" s="3"/>
      <c r="BC31" s="10"/>
      <c r="BD31" s="3" t="s">
        <v>983</v>
      </c>
      <c r="BE31" s="10"/>
      <c r="BF31" s="10"/>
      <c r="BG31" s="3" t="s">
        <v>983</v>
      </c>
      <c r="BH31" s="3" t="s">
        <v>101</v>
      </c>
      <c r="BI31" s="3"/>
      <c r="BJ31" s="3"/>
      <c r="BK31" s="3" t="s">
        <v>2448</v>
      </c>
      <c r="BL31" s="3"/>
      <c r="BM31" s="3"/>
      <c r="BN31" s="3" t="s">
        <v>21</v>
      </c>
      <c r="BO31" s="3"/>
      <c r="BP31" s="3"/>
      <c r="BQ31" s="14"/>
      <c r="BR31" s="201"/>
    </row>
    <row r="32" spans="1:70" s="91" customFormat="1" ht="108.6" customHeight="1" x14ac:dyDescent="0.25">
      <c r="A32" s="60" t="s">
        <v>975</v>
      </c>
      <c r="B32" s="87" t="s">
        <v>767</v>
      </c>
      <c r="C32" s="6"/>
      <c r="D32" s="6"/>
      <c r="E32" s="6"/>
      <c r="F32" s="3" t="s">
        <v>19</v>
      </c>
      <c r="G32" s="3" t="s">
        <v>1027</v>
      </c>
      <c r="H32" s="3" t="s">
        <v>768</v>
      </c>
      <c r="I32" s="3" t="s">
        <v>995</v>
      </c>
      <c r="J32" s="55" t="s">
        <v>995</v>
      </c>
      <c r="K32" s="4" t="s">
        <v>1462</v>
      </c>
      <c r="L32" s="12" t="s">
        <v>1463</v>
      </c>
      <c r="M32" s="4" t="s">
        <v>1184</v>
      </c>
      <c r="N32" s="4" t="s">
        <v>2780</v>
      </c>
      <c r="O32" s="10" t="s">
        <v>2621</v>
      </c>
      <c r="P32" s="10" t="s">
        <v>2839</v>
      </c>
      <c r="Q32" s="4" t="s">
        <v>1464</v>
      </c>
      <c r="R32" s="6"/>
      <c r="S32" s="4" t="s">
        <v>1465</v>
      </c>
      <c r="T32" s="4" t="s">
        <v>1466</v>
      </c>
      <c r="U32" s="10" t="s">
        <v>3060</v>
      </c>
      <c r="V32" s="6"/>
      <c r="W32" s="7" t="s">
        <v>206</v>
      </c>
      <c r="X32" s="3" t="s">
        <v>33</v>
      </c>
      <c r="Y32" s="7" t="s">
        <v>770</v>
      </c>
      <c r="Z32" s="3" t="s">
        <v>90</v>
      </c>
      <c r="AA32" s="7" t="s">
        <v>770</v>
      </c>
      <c r="AB32" s="55" t="s">
        <v>3296</v>
      </c>
      <c r="AC32" s="55" t="s">
        <v>3295</v>
      </c>
      <c r="AD32" s="3" t="s">
        <v>21</v>
      </c>
      <c r="AE32" s="6"/>
      <c r="AF32" s="3" t="s">
        <v>21</v>
      </c>
      <c r="AG32" s="3"/>
      <c r="AH32" s="3" t="s">
        <v>27</v>
      </c>
      <c r="AI32" s="3" t="s">
        <v>28</v>
      </c>
      <c r="AJ32" s="55" t="s">
        <v>4946</v>
      </c>
      <c r="AK32" s="55" t="s">
        <v>68</v>
      </c>
      <c r="AL32" s="55" t="s">
        <v>250</v>
      </c>
      <c r="AM32" s="55" t="s">
        <v>3699</v>
      </c>
      <c r="AN32" s="86" t="s">
        <v>5108</v>
      </c>
      <c r="AO32" s="95" t="s">
        <v>3469</v>
      </c>
      <c r="AP32" s="86" t="s">
        <v>5095</v>
      </c>
      <c r="AQ32" s="86" t="s">
        <v>3796</v>
      </c>
      <c r="AR32" s="86" t="s">
        <v>3626</v>
      </c>
      <c r="AS32" s="86" t="s">
        <v>5109</v>
      </c>
      <c r="AT32" s="86" t="s">
        <v>2687</v>
      </c>
      <c r="AU32" s="86" t="s">
        <v>3294</v>
      </c>
      <c r="AV32" s="86" t="s">
        <v>3389</v>
      </c>
      <c r="AW32" s="86"/>
      <c r="AX32" s="55" t="s">
        <v>1011</v>
      </c>
      <c r="AY32" s="86" t="s">
        <v>4148</v>
      </c>
      <c r="AZ32" s="88" t="s">
        <v>5110</v>
      </c>
      <c r="BA32" s="55" t="s">
        <v>1011</v>
      </c>
      <c r="BB32" s="55"/>
      <c r="BC32" s="88" t="s">
        <v>1011</v>
      </c>
      <c r="BD32" s="88" t="s">
        <v>983</v>
      </c>
      <c r="BE32" s="86" t="s">
        <v>4148</v>
      </c>
      <c r="BF32" s="88" t="s">
        <v>5110</v>
      </c>
      <c r="BG32" s="55" t="s">
        <v>1011</v>
      </c>
      <c r="BH32" s="94" t="s">
        <v>101</v>
      </c>
      <c r="BI32" s="55"/>
      <c r="BJ32" s="55"/>
      <c r="BK32" s="94" t="s">
        <v>2448</v>
      </c>
      <c r="BL32" s="55"/>
      <c r="BM32" s="55"/>
      <c r="BN32" s="55" t="s">
        <v>21</v>
      </c>
      <c r="BO32" s="55"/>
      <c r="BP32" s="55"/>
      <c r="BQ32" s="105"/>
      <c r="BR32" s="202"/>
    </row>
    <row r="34" spans="1:41" s="158" customFormat="1" ht="31.15" customHeight="1" x14ac:dyDescent="0.2">
      <c r="A34" s="210" t="s">
        <v>4904</v>
      </c>
      <c r="B34" s="212" t="s">
        <v>987</v>
      </c>
      <c r="C34" s="212" t="s">
        <v>4905</v>
      </c>
      <c r="D34" s="210" t="s">
        <v>4906</v>
      </c>
      <c r="E34" s="210"/>
      <c r="F34" s="210"/>
      <c r="G34" s="210"/>
      <c r="H34" s="210"/>
      <c r="I34" s="210" t="s">
        <v>4907</v>
      </c>
      <c r="J34" s="210" t="s">
        <v>3431</v>
      </c>
      <c r="K34" s="210"/>
      <c r="L34" s="210"/>
      <c r="M34" s="210"/>
      <c r="N34" s="210"/>
      <c r="O34" s="210"/>
      <c r="P34" s="210" t="s">
        <v>4908</v>
      </c>
      <c r="Q34" s="210"/>
      <c r="R34" s="210"/>
      <c r="S34" s="210"/>
      <c r="T34" s="210"/>
      <c r="U34" s="210"/>
      <c r="V34" s="210"/>
      <c r="W34" s="210"/>
      <c r="X34" s="210"/>
      <c r="Y34" s="210" t="s">
        <v>4909</v>
      </c>
      <c r="Z34" s="210"/>
      <c r="AA34" s="210"/>
      <c r="AB34" s="210"/>
      <c r="AC34" s="210"/>
      <c r="AD34" s="210"/>
      <c r="AE34" s="210"/>
      <c r="AF34" s="210"/>
      <c r="AG34" s="210"/>
      <c r="AH34" s="210"/>
      <c r="AI34" s="210" t="s">
        <v>4910</v>
      </c>
      <c r="AJ34" s="210"/>
      <c r="AK34" s="210"/>
      <c r="AL34" s="210" t="s">
        <v>4911</v>
      </c>
      <c r="AM34" s="210"/>
      <c r="AN34" s="210" t="s">
        <v>4912</v>
      </c>
      <c r="AO34" s="210" t="s">
        <v>52</v>
      </c>
    </row>
    <row r="35" spans="1:41" s="158" customFormat="1" ht="75.599999999999994" customHeight="1" x14ac:dyDescent="0.2">
      <c r="A35" s="210"/>
      <c r="B35" s="213"/>
      <c r="C35" s="213"/>
      <c r="D35" s="175" t="s">
        <v>4913</v>
      </c>
      <c r="E35" s="175" t="s">
        <v>4914</v>
      </c>
      <c r="F35" s="175" t="s">
        <v>4915</v>
      </c>
      <c r="G35" s="175" t="s">
        <v>3295</v>
      </c>
      <c r="H35" s="175" t="s">
        <v>3298</v>
      </c>
      <c r="I35" s="210"/>
      <c r="J35" s="175" t="s">
        <v>29</v>
      </c>
      <c r="K35" s="175" t="s">
        <v>35</v>
      </c>
      <c r="L35" s="175" t="s">
        <v>68</v>
      </c>
      <c r="M35" s="175" t="s">
        <v>138</v>
      </c>
      <c r="N35" s="175" t="s">
        <v>45</v>
      </c>
      <c r="O35" s="175" t="s">
        <v>4916</v>
      </c>
      <c r="P35" s="175" t="s">
        <v>1133</v>
      </c>
      <c r="Q35" s="175" t="s">
        <v>1011</v>
      </c>
      <c r="R35" s="175" t="s">
        <v>3299</v>
      </c>
      <c r="S35" s="175" t="s">
        <v>3300</v>
      </c>
      <c r="T35" s="175" t="s">
        <v>3272</v>
      </c>
      <c r="U35" s="175" t="s">
        <v>3301</v>
      </c>
      <c r="V35" s="175" t="s">
        <v>1004</v>
      </c>
      <c r="W35" s="175" t="s">
        <v>2521</v>
      </c>
      <c r="X35" s="175" t="s">
        <v>4917</v>
      </c>
      <c r="Y35" s="175" t="s">
        <v>1133</v>
      </c>
      <c r="Z35" s="175" t="s">
        <v>1011</v>
      </c>
      <c r="AA35" s="175" t="s">
        <v>2471</v>
      </c>
      <c r="AB35" s="175" t="s">
        <v>3299</v>
      </c>
      <c r="AC35" s="175" t="s">
        <v>3300</v>
      </c>
      <c r="AD35" s="175" t="s">
        <v>3272</v>
      </c>
      <c r="AE35" s="175" t="s">
        <v>3301</v>
      </c>
      <c r="AF35" s="175" t="s">
        <v>32</v>
      </c>
      <c r="AG35" s="175" t="s">
        <v>48</v>
      </c>
      <c r="AH35" s="175" t="s">
        <v>3302</v>
      </c>
      <c r="AI35" s="175" t="s">
        <v>4918</v>
      </c>
      <c r="AJ35" s="175" t="s">
        <v>3299</v>
      </c>
      <c r="AK35" s="175" t="s">
        <v>4919</v>
      </c>
      <c r="AL35" s="175" t="s">
        <v>4920</v>
      </c>
      <c r="AM35" s="175" t="s">
        <v>4921</v>
      </c>
      <c r="AN35" s="210"/>
      <c r="AO35" s="210"/>
    </row>
    <row r="36" spans="1:41" s="141" customFormat="1" ht="52.9" customHeight="1" x14ac:dyDescent="0.2">
      <c r="A36" s="46"/>
      <c r="B36" s="142"/>
      <c r="C36" s="175">
        <f t="shared" ref="C36" si="0">SUM(D36:H36)</f>
        <v>26</v>
      </c>
      <c r="D36" s="48">
        <f>SUM((COUNTIF($AB$7:$AB$40,"HT")+(COUNTIF($AB$7:$AB$40,"TK")+(COUNTIF($AB$7:$AB$40,"TP"))+(COUNTIF($AB$7:$AB$40,"TTT")))))</f>
        <v>1</v>
      </c>
      <c r="E36" s="48">
        <f>SUM((COUNTIF($AB$7:$AB$40,"PHT")+(COUNTIF($AB$7:$AB$40,"PK")+(COUNTIF($AB$7:$AB$40,"PP"))+(COUNTIF($AB$7:$AB$40,"PTT")))))</f>
        <v>1</v>
      </c>
      <c r="F36" s="48">
        <f>SUM((COUNTIF($AB$7:$AB$40,"TBM")+(COUNTIF($AB$7:$AB$40,"TT"))))</f>
        <v>2</v>
      </c>
      <c r="G36" s="48">
        <f>COUNTIF($AB$7:$AB$40,"NV")</f>
        <v>22</v>
      </c>
      <c r="H36" s="48">
        <f>COUNTIF($AB$7:$AB$40,"GV")</f>
        <v>0</v>
      </c>
      <c r="I36" s="48">
        <f>COUNTIF($D$7:$D$40,"x")</f>
        <v>2</v>
      </c>
      <c r="J36" s="48">
        <f>COUNTIF($AJ$7:$AJ$40,"TS")</f>
        <v>0</v>
      </c>
      <c r="K36" s="48">
        <f>COUNTIF($AJ$7:$AJ$40,"THS")</f>
        <v>1</v>
      </c>
      <c r="L36" s="48">
        <f>COUNTIF($AJ$7:$AJ$40,"DH")</f>
        <v>11</v>
      </c>
      <c r="M36" s="48">
        <f>COUNTIF($AJ$7:$AJ$40,"CD")</f>
        <v>4</v>
      </c>
      <c r="N36" s="48">
        <f>COUNTIF($AJ$7:$AJ$32,"TC")</f>
        <v>1</v>
      </c>
      <c r="O36" s="48">
        <f>COUNTIF($AJ$7:$AJ$32,"")</f>
        <v>9</v>
      </c>
      <c r="P36" s="48">
        <f>COUNTIF($BA$7:$BA$40,"A")</f>
        <v>4</v>
      </c>
      <c r="Q36" s="48">
        <f>COUNTIF($BA$7:$BA$40,"B")</f>
        <v>4</v>
      </c>
      <c r="R36" s="48">
        <f>COUNTIF($BA$7:$BA$40,"TC")</f>
        <v>0</v>
      </c>
      <c r="S36" s="48">
        <f>COUNTIF($BA$7:$BA$40,"CD")</f>
        <v>2</v>
      </c>
      <c r="T36" s="48">
        <f>COUNTIF($BA$7:$BA$40,"DH")</f>
        <v>2</v>
      </c>
      <c r="U36" s="48">
        <f>COUNTIF($BA$7:$BA$40,"THS")</f>
        <v>0</v>
      </c>
      <c r="V36" s="48">
        <f>COUNTIF($BB$7:$BB$40,"IC3")</f>
        <v>0</v>
      </c>
      <c r="W36" s="48">
        <f>COUNTIF($BA$7:$BA$40,"UD CNTT CB")</f>
        <v>3</v>
      </c>
      <c r="X36" s="48">
        <f>COUNTIF($BA$7:$BA$40,"UD CNTT NC")</f>
        <v>0</v>
      </c>
      <c r="Y36" s="189">
        <f>SUM((COUNTIF($BG$7:$BG$40,"A"))+(COUNTIF($BG$7:$BG$40,"A1")))</f>
        <v>0</v>
      </c>
      <c r="Z36" s="189">
        <f>SUM((COUNTIF($BG$7:$BG$40,"B"))+(COUNTIF($BG$7:$BG$40,"A2")))</f>
        <v>12</v>
      </c>
      <c r="AA36" s="48">
        <f>COUNTIF($BG$7:$BG$40,"C")</f>
        <v>2</v>
      </c>
      <c r="AB36" s="48">
        <f>COUNTIF($BG$7:$BG$40,"TC")</f>
        <v>0</v>
      </c>
      <c r="AC36" s="48">
        <f>COUNTIF($BG$7:$BG$40,"CD")</f>
        <v>0</v>
      </c>
      <c r="AD36" s="48">
        <f>COUNTIF($BG$7:$BG$40,"DH")</f>
        <v>0</v>
      </c>
      <c r="AE36" s="48">
        <f>COUNTIF($BG$7:$BG$40,"THS")</f>
        <v>0</v>
      </c>
      <c r="AF36" s="48">
        <f>COUNTIF($BG$7:$BG$40,"B1")</f>
        <v>1</v>
      </c>
      <c r="AG36" s="48">
        <f>COUNTIF($BG$7:$BG$40,"B2")</f>
        <v>0</v>
      </c>
      <c r="AH36" s="48">
        <f>COUNTIF($BG$7:$BG$40,"C1")</f>
        <v>0</v>
      </c>
      <c r="AI36" s="48">
        <f>COUNTIF($BH$7:$BH$40,"Sơ cấp")</f>
        <v>12</v>
      </c>
      <c r="AJ36" s="48">
        <f>COUNTIF($BH$7:$BH$40,"Trung cấp")</f>
        <v>2</v>
      </c>
      <c r="AK36" s="48">
        <f>COUNTIF($BH$7:$BH$40,"Cao cấp")</f>
        <v>0</v>
      </c>
      <c r="AL36" s="48">
        <f>COUNTIF($X$7:$X$40,"Sở GDĐT TPHCM")</f>
        <v>13</v>
      </c>
      <c r="AM36" s="48">
        <f>COUNTIF($X$7:$X$40,"Trường CĐ Lý Tự Trọng TPHCM")</f>
        <v>13</v>
      </c>
      <c r="AN36" s="48">
        <f>COUNTIF($AG$7:$AG$40,"x")</f>
        <v>1</v>
      </c>
      <c r="AO36" s="48">
        <f>COUNTIF($F$7:$F$40,"Nữ")</f>
        <v>9</v>
      </c>
    </row>
    <row r="1295" spans="42:42" x14ac:dyDescent="0.25">
      <c r="AP1295" s="1">
        <f>COUNTIF(AJ7:AJ8,"Thạc sỹ")</f>
        <v>0</v>
      </c>
    </row>
  </sheetData>
  <autoFilter ref="A6:BQ32"/>
  <mergeCells count="59">
    <mergeCell ref="AO34:AO35"/>
    <mergeCell ref="A34:A35"/>
    <mergeCell ref="B34:B35"/>
    <mergeCell ref="C34:C35"/>
    <mergeCell ref="D34:H34"/>
    <mergeCell ref="I34:I35"/>
    <mergeCell ref="J34:O34"/>
    <mergeCell ref="P34:X34"/>
    <mergeCell ref="Y34:AH34"/>
    <mergeCell ref="AI34:AK34"/>
    <mergeCell ref="AL34:AM34"/>
    <mergeCell ref="AN34:AN35"/>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6"/>
  <sheetViews>
    <sheetView topLeftCell="A4" zoomScaleNormal="100" zoomScaleSheetLayoutView="90" workbookViewId="0">
      <pane ySplit="3" topLeftCell="A29" activePane="bottomLeft" state="frozen"/>
      <selection activeCell="A4" sqref="A4"/>
      <selection pane="bottomLeft" activeCell="A31" sqref="A31:XFD31"/>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107"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25"/>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88"/>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26"/>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08"/>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91" customFormat="1" ht="100.15" customHeight="1" x14ac:dyDescent="0.25">
      <c r="A7" s="60" t="s">
        <v>950</v>
      </c>
      <c r="B7" s="87" t="s">
        <v>92</v>
      </c>
      <c r="C7" s="10"/>
      <c r="D7" s="10" t="s">
        <v>984</v>
      </c>
      <c r="E7" s="10" t="s">
        <v>984</v>
      </c>
      <c r="F7" s="3" t="s">
        <v>19</v>
      </c>
      <c r="G7" s="3" t="s">
        <v>2785</v>
      </c>
      <c r="H7" s="3" t="s">
        <v>93</v>
      </c>
      <c r="I7" s="3" t="s">
        <v>2724</v>
      </c>
      <c r="J7" s="3" t="s">
        <v>1000</v>
      </c>
      <c r="K7" s="9" t="s">
        <v>2708</v>
      </c>
      <c r="L7" s="12" t="s">
        <v>1317</v>
      </c>
      <c r="M7" s="4" t="s">
        <v>2707</v>
      </c>
      <c r="N7" s="4" t="s">
        <v>2780</v>
      </c>
      <c r="O7" s="10" t="s">
        <v>2621</v>
      </c>
      <c r="P7" s="10" t="s">
        <v>2785</v>
      </c>
      <c r="Q7" s="4" t="s">
        <v>1459</v>
      </c>
      <c r="R7" s="6"/>
      <c r="S7" s="9" t="s">
        <v>1460</v>
      </c>
      <c r="T7" s="19" t="s">
        <v>1461</v>
      </c>
      <c r="U7" s="10" t="s">
        <v>2980</v>
      </c>
      <c r="V7" s="6"/>
      <c r="W7" s="7" t="s">
        <v>41</v>
      </c>
      <c r="X7" s="3" t="s">
        <v>33</v>
      </c>
      <c r="Y7" s="7" t="s">
        <v>94</v>
      </c>
      <c r="Z7" s="3" t="s">
        <v>24</v>
      </c>
      <c r="AA7" s="7" t="s">
        <v>41</v>
      </c>
      <c r="AB7" s="3" t="s">
        <v>4944</v>
      </c>
      <c r="AC7" s="3" t="s">
        <v>2449</v>
      </c>
      <c r="AD7" s="11" t="s">
        <v>2526</v>
      </c>
      <c r="AE7" s="6"/>
      <c r="AF7" s="7" t="s">
        <v>95</v>
      </c>
      <c r="AG7" s="7" t="s">
        <v>984</v>
      </c>
      <c r="AH7" s="3" t="s">
        <v>27</v>
      </c>
      <c r="AI7" s="3" t="s">
        <v>28</v>
      </c>
      <c r="AJ7" s="62" t="s">
        <v>3301</v>
      </c>
      <c r="AK7" s="54" t="s">
        <v>3289</v>
      </c>
      <c r="AL7" s="54" t="s">
        <v>4753</v>
      </c>
      <c r="AM7" s="54" t="s">
        <v>4754</v>
      </c>
      <c r="AN7" s="86" t="s">
        <v>4755</v>
      </c>
      <c r="AO7" s="88" t="s">
        <v>3389</v>
      </c>
      <c r="AP7" s="54" t="s">
        <v>4756</v>
      </c>
      <c r="AQ7" s="54" t="s">
        <v>4757</v>
      </c>
      <c r="AR7" s="54" t="s">
        <v>4758</v>
      </c>
      <c r="AS7" s="54" t="s">
        <v>3648</v>
      </c>
      <c r="AT7" s="54" t="s">
        <v>2687</v>
      </c>
      <c r="AU7" s="54" t="s">
        <v>3294</v>
      </c>
      <c r="AV7" s="54" t="s">
        <v>3389</v>
      </c>
      <c r="AW7" s="54"/>
      <c r="AX7" s="54" t="s">
        <v>3649</v>
      </c>
      <c r="AY7" s="92" t="s">
        <v>4954</v>
      </c>
      <c r="AZ7" s="92" t="s">
        <v>4955</v>
      </c>
      <c r="BA7" s="55" t="s">
        <v>2521</v>
      </c>
      <c r="BB7" s="55"/>
      <c r="BC7" s="54" t="s">
        <v>3532</v>
      </c>
      <c r="BD7" s="55" t="s">
        <v>32</v>
      </c>
      <c r="BE7" s="54" t="s">
        <v>4759</v>
      </c>
      <c r="BF7" s="86" t="s">
        <v>4760</v>
      </c>
      <c r="BG7" s="55" t="s">
        <v>32</v>
      </c>
      <c r="BH7" s="55" t="s">
        <v>45</v>
      </c>
      <c r="BI7" s="54" t="s">
        <v>4761</v>
      </c>
      <c r="BJ7" s="55" t="s">
        <v>4762</v>
      </c>
      <c r="BK7" s="55" t="s">
        <v>21</v>
      </c>
      <c r="BL7" s="55"/>
      <c r="BM7" s="55"/>
      <c r="BN7" s="54" t="s">
        <v>4763</v>
      </c>
      <c r="BO7" s="54" t="s">
        <v>4764</v>
      </c>
      <c r="BP7" s="54" t="s">
        <v>4765</v>
      </c>
      <c r="BQ7" s="90" t="s">
        <v>4766</v>
      </c>
      <c r="BR7" s="200" t="s">
        <v>3389</v>
      </c>
    </row>
    <row r="8" spans="1:70" s="91" customFormat="1" ht="69.599999999999994" customHeight="1" x14ac:dyDescent="0.25">
      <c r="A8" s="60" t="s">
        <v>951</v>
      </c>
      <c r="B8" s="87" t="s">
        <v>223</v>
      </c>
      <c r="C8" s="6"/>
      <c r="D8" s="6"/>
      <c r="E8" s="6"/>
      <c r="F8" s="3" t="s">
        <v>52</v>
      </c>
      <c r="G8" s="3" t="s">
        <v>3260</v>
      </c>
      <c r="H8" s="3" t="s">
        <v>224</v>
      </c>
      <c r="I8" s="3" t="s">
        <v>1000</v>
      </c>
      <c r="J8" s="55" t="s">
        <v>1000</v>
      </c>
      <c r="K8" s="9" t="s">
        <v>2709</v>
      </c>
      <c r="L8" s="12" t="s">
        <v>2697</v>
      </c>
      <c r="M8" s="4" t="s">
        <v>2707</v>
      </c>
      <c r="N8" s="4" t="s">
        <v>2780</v>
      </c>
      <c r="O8" s="10" t="s">
        <v>2621</v>
      </c>
      <c r="P8" s="10" t="s">
        <v>2789</v>
      </c>
      <c r="Q8" s="4" t="s">
        <v>1830</v>
      </c>
      <c r="R8" s="6"/>
      <c r="S8" s="4" t="s">
        <v>1831</v>
      </c>
      <c r="T8" s="19" t="s">
        <v>1832</v>
      </c>
      <c r="U8" s="10" t="s">
        <v>2981</v>
      </c>
      <c r="V8" s="6"/>
      <c r="W8" s="7" t="s">
        <v>225</v>
      </c>
      <c r="X8" s="3" t="s">
        <v>33</v>
      </c>
      <c r="Y8" s="7" t="s">
        <v>225</v>
      </c>
      <c r="Z8" s="3" t="s">
        <v>24</v>
      </c>
      <c r="AA8" s="7" t="s">
        <v>225</v>
      </c>
      <c r="AB8" s="55" t="s">
        <v>4941</v>
      </c>
      <c r="AC8" s="8" t="s">
        <v>137</v>
      </c>
      <c r="AD8" s="7" t="s">
        <v>110</v>
      </c>
      <c r="AE8" s="6"/>
      <c r="AF8" s="7" t="s">
        <v>226</v>
      </c>
      <c r="AG8" s="7" t="s">
        <v>984</v>
      </c>
      <c r="AH8" s="3" t="s">
        <v>27</v>
      </c>
      <c r="AI8" s="3" t="s">
        <v>28</v>
      </c>
      <c r="AJ8" s="55" t="s">
        <v>3301</v>
      </c>
      <c r="AK8" s="54" t="s">
        <v>3289</v>
      </c>
      <c r="AL8" s="54" t="s">
        <v>4968</v>
      </c>
      <c r="AM8" s="54" t="s">
        <v>4978</v>
      </c>
      <c r="AN8" s="86" t="s">
        <v>4979</v>
      </c>
      <c r="AO8" s="86" t="s">
        <v>3994</v>
      </c>
      <c r="AP8" s="54"/>
      <c r="AQ8" s="54"/>
      <c r="AR8" s="54"/>
      <c r="AS8" s="55"/>
      <c r="AT8" s="55"/>
      <c r="AU8" s="55"/>
      <c r="AV8" s="55"/>
      <c r="AW8" s="55"/>
      <c r="AX8" s="55" t="s">
        <v>1133</v>
      </c>
      <c r="AY8" s="86" t="s">
        <v>4980</v>
      </c>
      <c r="AZ8" s="88" t="s">
        <v>33</v>
      </c>
      <c r="BA8" s="55" t="s">
        <v>1133</v>
      </c>
      <c r="BB8" s="55"/>
      <c r="BC8" s="86" t="s">
        <v>4851</v>
      </c>
      <c r="BD8" s="55" t="s">
        <v>32</v>
      </c>
      <c r="BE8" s="86" t="s">
        <v>4981</v>
      </c>
      <c r="BF8" s="86" t="s">
        <v>4982</v>
      </c>
      <c r="BG8" s="55" t="s">
        <v>32</v>
      </c>
      <c r="BH8" s="55" t="s">
        <v>45</v>
      </c>
      <c r="BI8" s="54" t="s">
        <v>4376</v>
      </c>
      <c r="BJ8" s="55" t="s">
        <v>3620</v>
      </c>
      <c r="BK8" s="55" t="s">
        <v>2448</v>
      </c>
      <c r="BL8" s="54" t="s">
        <v>4983</v>
      </c>
      <c r="BM8" s="55" t="s">
        <v>4695</v>
      </c>
      <c r="BN8" s="55" t="s">
        <v>37</v>
      </c>
      <c r="BO8" s="54" t="s">
        <v>4984</v>
      </c>
      <c r="BP8" s="55" t="s">
        <v>3988</v>
      </c>
      <c r="BQ8" s="90" t="s">
        <v>4985</v>
      </c>
      <c r="BR8" s="201" t="s">
        <v>3389</v>
      </c>
    </row>
    <row r="9" spans="1:70" s="91" customFormat="1" ht="47.25" x14ac:dyDescent="0.25">
      <c r="A9" s="60" t="s">
        <v>952</v>
      </c>
      <c r="B9" s="87" t="s">
        <v>816</v>
      </c>
      <c r="C9" s="6"/>
      <c r="D9" s="6"/>
      <c r="E9" s="6"/>
      <c r="F9" s="3" t="s">
        <v>19</v>
      </c>
      <c r="G9" s="3" t="s">
        <v>1084</v>
      </c>
      <c r="H9" s="3" t="s">
        <v>817</v>
      </c>
      <c r="I9" s="3" t="s">
        <v>1000</v>
      </c>
      <c r="J9" s="55" t="s">
        <v>1000</v>
      </c>
      <c r="K9" s="4" t="s">
        <v>1476</v>
      </c>
      <c r="L9" s="5" t="s">
        <v>1477</v>
      </c>
      <c r="M9" s="4" t="s">
        <v>1184</v>
      </c>
      <c r="N9" s="4" t="s">
        <v>2780</v>
      </c>
      <c r="O9" s="10" t="s">
        <v>2782</v>
      </c>
      <c r="P9" s="10" t="s">
        <v>2791</v>
      </c>
      <c r="Q9" s="4" t="s">
        <v>1478</v>
      </c>
      <c r="R9" s="6"/>
      <c r="S9" s="9" t="s">
        <v>1479</v>
      </c>
      <c r="T9" s="4" t="s">
        <v>21</v>
      </c>
      <c r="U9" s="10" t="s">
        <v>2983</v>
      </c>
      <c r="V9" s="6"/>
      <c r="W9" s="7" t="s">
        <v>69</v>
      </c>
      <c r="X9" s="3" t="s">
        <v>33</v>
      </c>
      <c r="Y9" s="7" t="s">
        <v>818</v>
      </c>
      <c r="Z9" s="3" t="s">
        <v>90</v>
      </c>
      <c r="AA9" s="7" t="s">
        <v>818</v>
      </c>
      <c r="AB9" s="55" t="s">
        <v>3296</v>
      </c>
      <c r="AC9" s="3" t="s">
        <v>3295</v>
      </c>
      <c r="AD9" s="3" t="s">
        <v>21</v>
      </c>
      <c r="AE9" s="6"/>
      <c r="AF9" s="3" t="s">
        <v>21</v>
      </c>
      <c r="AG9" s="3"/>
      <c r="AH9" s="3" t="s">
        <v>813</v>
      </c>
      <c r="AI9" s="3" t="s">
        <v>564</v>
      </c>
      <c r="AJ9" s="55" t="s">
        <v>21</v>
      </c>
      <c r="AK9" s="55"/>
      <c r="AL9" s="55" t="s">
        <v>21</v>
      </c>
      <c r="AM9" s="55"/>
      <c r="AN9" s="88"/>
      <c r="AO9" s="88"/>
      <c r="AP9" s="88"/>
      <c r="AQ9" s="88"/>
      <c r="AR9" s="88"/>
      <c r="AS9" s="88"/>
      <c r="AT9" s="88"/>
      <c r="AU9" s="88"/>
      <c r="AV9" s="88"/>
      <c r="AW9" s="88"/>
      <c r="AX9" s="88"/>
      <c r="AY9" s="88"/>
      <c r="AZ9" s="88"/>
      <c r="BA9" s="88"/>
      <c r="BB9" s="88"/>
      <c r="BC9" s="88"/>
      <c r="BD9" s="88"/>
      <c r="BE9" s="88"/>
      <c r="BF9" s="88"/>
      <c r="BG9" s="55"/>
      <c r="BH9" s="55" t="s">
        <v>21</v>
      </c>
      <c r="BI9" s="55"/>
      <c r="BJ9" s="55"/>
      <c r="BK9" s="55" t="s">
        <v>21</v>
      </c>
      <c r="BL9" s="55"/>
      <c r="BM9" s="55"/>
      <c r="BN9" s="55" t="s">
        <v>21</v>
      </c>
      <c r="BO9" s="55"/>
      <c r="BP9" s="55"/>
      <c r="BQ9" s="96"/>
      <c r="BR9" s="202"/>
    </row>
    <row r="10" spans="1:70" s="91" customFormat="1" ht="78.75" x14ac:dyDescent="0.25">
      <c r="A10" s="60" t="s">
        <v>953</v>
      </c>
      <c r="B10" s="87" t="s">
        <v>741</v>
      </c>
      <c r="C10" s="6"/>
      <c r="D10" s="6"/>
      <c r="E10" s="6"/>
      <c r="F10" s="3" t="s">
        <v>52</v>
      </c>
      <c r="G10" s="3" t="s">
        <v>2792</v>
      </c>
      <c r="H10" s="3" t="s">
        <v>742</v>
      </c>
      <c r="I10" s="3" t="s">
        <v>1000</v>
      </c>
      <c r="J10" s="55" t="s">
        <v>1000</v>
      </c>
      <c r="K10" s="4" t="s">
        <v>2406</v>
      </c>
      <c r="L10" s="5" t="s">
        <v>390</v>
      </c>
      <c r="M10" s="4" t="s">
        <v>1184</v>
      </c>
      <c r="N10" s="4" t="s">
        <v>2780</v>
      </c>
      <c r="O10" s="10" t="s">
        <v>2621</v>
      </c>
      <c r="P10" s="10" t="s">
        <v>2792</v>
      </c>
      <c r="Q10" s="4" t="s">
        <v>2407</v>
      </c>
      <c r="R10" s="6"/>
      <c r="S10" s="4" t="s">
        <v>2408</v>
      </c>
      <c r="T10" s="4" t="s">
        <v>2409</v>
      </c>
      <c r="U10" s="10" t="s">
        <v>2984</v>
      </c>
      <c r="V10" s="6"/>
      <c r="W10" s="7" t="s">
        <v>206</v>
      </c>
      <c r="X10" s="3" t="s">
        <v>33</v>
      </c>
      <c r="Y10" s="7" t="s">
        <v>119</v>
      </c>
      <c r="Z10" s="3" t="s">
        <v>90</v>
      </c>
      <c r="AA10" s="7" t="s">
        <v>119</v>
      </c>
      <c r="AB10" s="55" t="s">
        <v>3296</v>
      </c>
      <c r="AC10" s="3" t="s">
        <v>3295</v>
      </c>
      <c r="AD10" s="3" t="s">
        <v>21</v>
      </c>
      <c r="AE10" s="6"/>
      <c r="AF10" s="3" t="s">
        <v>21</v>
      </c>
      <c r="AG10" s="3"/>
      <c r="AH10" s="3" t="s">
        <v>27</v>
      </c>
      <c r="AI10" s="3" t="s">
        <v>28</v>
      </c>
      <c r="AJ10" s="55" t="s">
        <v>4946</v>
      </c>
      <c r="AK10" s="55" t="s">
        <v>68</v>
      </c>
      <c r="AL10" s="55" t="s">
        <v>214</v>
      </c>
      <c r="AM10" s="55" t="s">
        <v>4996</v>
      </c>
      <c r="AN10" s="86" t="s">
        <v>4997</v>
      </c>
      <c r="AO10" s="88" t="s">
        <v>3389</v>
      </c>
      <c r="AP10" s="88"/>
      <c r="AQ10" s="88"/>
      <c r="AR10" s="88"/>
      <c r="AS10" s="88"/>
      <c r="AT10" s="88"/>
      <c r="AU10" s="88"/>
      <c r="AV10" s="88"/>
      <c r="AW10" s="88"/>
      <c r="AX10" s="55" t="s">
        <v>1011</v>
      </c>
      <c r="AY10" s="86" t="s">
        <v>4998</v>
      </c>
      <c r="AZ10" s="88" t="s">
        <v>4999</v>
      </c>
      <c r="BA10" s="55" t="s">
        <v>1011</v>
      </c>
      <c r="BB10" s="55"/>
      <c r="BC10" s="88" t="s">
        <v>1011</v>
      </c>
      <c r="BD10" s="55" t="s">
        <v>983</v>
      </c>
      <c r="BE10" s="86" t="s">
        <v>3349</v>
      </c>
      <c r="BF10" s="88" t="s">
        <v>3294</v>
      </c>
      <c r="BG10" s="55" t="s">
        <v>1011</v>
      </c>
      <c r="BH10" s="55" t="s">
        <v>101</v>
      </c>
      <c r="BI10" s="54" t="s">
        <v>4006</v>
      </c>
      <c r="BJ10" s="55" t="s">
        <v>3656</v>
      </c>
      <c r="BK10" s="55" t="s">
        <v>21</v>
      </c>
      <c r="BL10" s="55"/>
      <c r="BM10" s="55"/>
      <c r="BN10" s="55" t="s">
        <v>21</v>
      </c>
      <c r="BO10" s="55"/>
      <c r="BP10" s="55"/>
      <c r="BQ10" s="105" t="s">
        <v>5000</v>
      </c>
      <c r="BR10" s="202"/>
    </row>
    <row r="11" spans="1:70" s="91" customFormat="1" ht="63" x14ac:dyDescent="0.25">
      <c r="A11" s="60" t="s">
        <v>954</v>
      </c>
      <c r="B11" s="87" t="s">
        <v>862</v>
      </c>
      <c r="C11" s="98"/>
      <c r="D11" s="98"/>
      <c r="E11" s="98"/>
      <c r="F11" s="55" t="s">
        <v>52</v>
      </c>
      <c r="G11" s="55" t="s">
        <v>3261</v>
      </c>
      <c r="H11" s="55" t="s">
        <v>863</v>
      </c>
      <c r="I11" s="55" t="s">
        <v>1000</v>
      </c>
      <c r="J11" s="55" t="s">
        <v>1000</v>
      </c>
      <c r="K11" s="100" t="s">
        <v>2128</v>
      </c>
      <c r="L11" s="117" t="s">
        <v>2129</v>
      </c>
      <c r="M11" s="100" t="s">
        <v>1169</v>
      </c>
      <c r="N11" s="100" t="s">
        <v>2780</v>
      </c>
      <c r="O11" s="88" t="s">
        <v>2621</v>
      </c>
      <c r="P11" s="88" t="s">
        <v>2793</v>
      </c>
      <c r="Q11" s="100" t="s">
        <v>2130</v>
      </c>
      <c r="R11" s="98"/>
      <c r="S11" s="100" t="s">
        <v>2131</v>
      </c>
      <c r="T11" s="97" t="s">
        <v>2132</v>
      </c>
      <c r="U11" s="88" t="s">
        <v>2985</v>
      </c>
      <c r="V11" s="98"/>
      <c r="W11" s="43" t="s">
        <v>215</v>
      </c>
      <c r="X11" s="55" t="s">
        <v>33</v>
      </c>
      <c r="Y11" s="43" t="s">
        <v>827</v>
      </c>
      <c r="Z11" s="55" t="s">
        <v>90</v>
      </c>
      <c r="AA11" s="43" t="s">
        <v>41</v>
      </c>
      <c r="AB11" s="55" t="s">
        <v>3296</v>
      </c>
      <c r="AC11" s="55" t="s">
        <v>3295</v>
      </c>
      <c r="AD11" s="55" t="s">
        <v>21</v>
      </c>
      <c r="AE11" s="98"/>
      <c r="AF11" s="55" t="s">
        <v>21</v>
      </c>
      <c r="AG11" s="55"/>
      <c r="AH11" s="55" t="s">
        <v>27</v>
      </c>
      <c r="AI11" s="55" t="s">
        <v>28</v>
      </c>
      <c r="AJ11" s="55" t="s">
        <v>4946</v>
      </c>
      <c r="AK11" s="55" t="s">
        <v>68</v>
      </c>
      <c r="AL11" s="55" t="s">
        <v>585</v>
      </c>
      <c r="AM11" s="55" t="s">
        <v>4003</v>
      </c>
      <c r="AN11" s="86" t="s">
        <v>5015</v>
      </c>
      <c r="AO11" s="88" t="s">
        <v>3389</v>
      </c>
      <c r="AP11" s="88" t="s">
        <v>4994</v>
      </c>
      <c r="AQ11" s="86" t="s">
        <v>5017</v>
      </c>
      <c r="AR11" s="88" t="s">
        <v>3874</v>
      </c>
      <c r="AS11" s="88"/>
      <c r="AT11" s="88"/>
      <c r="AU11" s="88"/>
      <c r="AV11" s="88"/>
      <c r="AW11" s="88"/>
      <c r="AX11" s="55" t="s">
        <v>1133</v>
      </c>
      <c r="AY11" s="86" t="s">
        <v>4972</v>
      </c>
      <c r="AZ11" s="88" t="s">
        <v>3495</v>
      </c>
      <c r="BA11" s="55" t="s">
        <v>1133</v>
      </c>
      <c r="BB11" s="55"/>
      <c r="BC11" s="86" t="s">
        <v>4861</v>
      </c>
      <c r="BD11" s="55" t="s">
        <v>983</v>
      </c>
      <c r="BE11" s="86" t="s">
        <v>5016</v>
      </c>
      <c r="BF11" s="86" t="s">
        <v>5023</v>
      </c>
      <c r="BG11" s="55" t="s">
        <v>1011</v>
      </c>
      <c r="BH11" s="55" t="s">
        <v>101</v>
      </c>
      <c r="BI11" s="54" t="s">
        <v>3559</v>
      </c>
      <c r="BJ11" s="55" t="s">
        <v>3656</v>
      </c>
      <c r="BK11" s="10" t="s">
        <v>2560</v>
      </c>
      <c r="BL11" s="55" t="s">
        <v>4989</v>
      </c>
      <c r="BM11" s="55" t="s">
        <v>4695</v>
      </c>
      <c r="BN11" s="55" t="s">
        <v>21</v>
      </c>
      <c r="BO11" s="55"/>
      <c r="BP11" s="55"/>
      <c r="BQ11" s="105" t="s">
        <v>5018</v>
      </c>
      <c r="BR11" s="202"/>
    </row>
    <row r="12" spans="1:70" s="91" customFormat="1" ht="78.75" x14ac:dyDescent="0.25">
      <c r="A12" s="60" t="s">
        <v>955</v>
      </c>
      <c r="B12" s="87" t="s">
        <v>721</v>
      </c>
      <c r="C12" s="98"/>
      <c r="D12" s="98"/>
      <c r="E12" s="98"/>
      <c r="F12" s="55" t="s">
        <v>52</v>
      </c>
      <c r="G12" s="55" t="s">
        <v>1066</v>
      </c>
      <c r="H12" s="55" t="s">
        <v>722</v>
      </c>
      <c r="I12" s="55" t="s">
        <v>1000</v>
      </c>
      <c r="J12" s="55" t="s">
        <v>1000</v>
      </c>
      <c r="K12" s="100" t="s">
        <v>1807</v>
      </c>
      <c r="L12" s="101" t="s">
        <v>1808</v>
      </c>
      <c r="M12" s="100" t="s">
        <v>1184</v>
      </c>
      <c r="N12" s="100" t="s">
        <v>2780</v>
      </c>
      <c r="O12" s="88" t="s">
        <v>2783</v>
      </c>
      <c r="P12" s="88" t="s">
        <v>2794</v>
      </c>
      <c r="Q12" s="100" t="s">
        <v>1809</v>
      </c>
      <c r="R12" s="98"/>
      <c r="S12" s="114" t="s">
        <v>1810</v>
      </c>
      <c r="T12" s="100" t="s">
        <v>1811</v>
      </c>
      <c r="U12" s="88" t="s">
        <v>2986</v>
      </c>
      <c r="V12" s="98"/>
      <c r="W12" s="43" t="s">
        <v>322</v>
      </c>
      <c r="X12" s="55" t="s">
        <v>33</v>
      </c>
      <c r="Y12" s="43" t="s">
        <v>128</v>
      </c>
      <c r="Z12" s="55" t="s">
        <v>90</v>
      </c>
      <c r="AA12" s="43" t="s">
        <v>128</v>
      </c>
      <c r="AB12" s="55" t="s">
        <v>3296</v>
      </c>
      <c r="AC12" s="55" t="s">
        <v>3295</v>
      </c>
      <c r="AD12" s="55" t="s">
        <v>21</v>
      </c>
      <c r="AE12" s="98"/>
      <c r="AF12" s="55" t="s">
        <v>21</v>
      </c>
      <c r="AG12" s="55"/>
      <c r="AH12" s="55" t="s">
        <v>27</v>
      </c>
      <c r="AI12" s="55" t="s">
        <v>28</v>
      </c>
      <c r="AJ12" s="55" t="s">
        <v>4946</v>
      </c>
      <c r="AK12" s="55" t="s">
        <v>68</v>
      </c>
      <c r="AL12" s="55" t="s">
        <v>96</v>
      </c>
      <c r="AM12" s="55" t="s">
        <v>5019</v>
      </c>
      <c r="AN12" s="86" t="s">
        <v>5020</v>
      </c>
      <c r="AO12" s="88" t="s">
        <v>3389</v>
      </c>
      <c r="AP12" s="88"/>
      <c r="AQ12" s="88"/>
      <c r="AR12" s="88"/>
      <c r="AS12" s="88"/>
      <c r="AT12" s="88"/>
      <c r="AU12" s="88"/>
      <c r="AV12" s="88"/>
      <c r="AW12" s="88"/>
      <c r="AX12" s="55" t="s">
        <v>45</v>
      </c>
      <c r="AY12" s="86" t="s">
        <v>5021</v>
      </c>
      <c r="AZ12" s="88" t="s">
        <v>3294</v>
      </c>
      <c r="BA12" s="55" t="s">
        <v>3299</v>
      </c>
      <c r="BB12" s="55"/>
      <c r="BC12" s="88" t="s">
        <v>1011</v>
      </c>
      <c r="BD12" s="55" t="s">
        <v>983</v>
      </c>
      <c r="BE12" s="86" t="s">
        <v>5022</v>
      </c>
      <c r="BF12" s="88" t="s">
        <v>3875</v>
      </c>
      <c r="BG12" s="55" t="s">
        <v>1011</v>
      </c>
      <c r="BH12" s="55" t="s">
        <v>101</v>
      </c>
      <c r="BI12" s="54" t="s">
        <v>1793</v>
      </c>
      <c r="BJ12" s="55" t="s">
        <v>3656</v>
      </c>
      <c r="BK12" s="10" t="s">
        <v>2560</v>
      </c>
      <c r="BL12" s="54" t="s">
        <v>4983</v>
      </c>
      <c r="BM12" s="55" t="s">
        <v>4695</v>
      </c>
      <c r="BN12" s="55" t="s">
        <v>21</v>
      </c>
      <c r="BO12" s="55"/>
      <c r="BP12" s="55"/>
      <c r="BQ12" s="105" t="s">
        <v>5024</v>
      </c>
      <c r="BR12" s="202"/>
    </row>
    <row r="13" spans="1:70" s="91" customFormat="1" ht="63" x14ac:dyDescent="0.25">
      <c r="A13" s="60" t="s">
        <v>956</v>
      </c>
      <c r="B13" s="87" t="s">
        <v>751</v>
      </c>
      <c r="C13" s="6"/>
      <c r="D13" s="6"/>
      <c r="E13" s="6"/>
      <c r="F13" s="3" t="s">
        <v>19</v>
      </c>
      <c r="G13" s="3" t="s">
        <v>1122</v>
      </c>
      <c r="H13" s="3" t="s">
        <v>752</v>
      </c>
      <c r="I13" s="3" t="s">
        <v>1000</v>
      </c>
      <c r="J13" s="55" t="s">
        <v>1000</v>
      </c>
      <c r="K13" s="4" t="s">
        <v>1985</v>
      </c>
      <c r="L13" s="5" t="s">
        <v>1986</v>
      </c>
      <c r="M13" s="4" t="s">
        <v>1184</v>
      </c>
      <c r="N13" s="4" t="s">
        <v>2780</v>
      </c>
      <c r="O13" s="10" t="s">
        <v>2621</v>
      </c>
      <c r="P13" s="10" t="s">
        <v>2795</v>
      </c>
      <c r="Q13" s="4" t="s">
        <v>1987</v>
      </c>
      <c r="R13" s="6"/>
      <c r="S13" s="4" t="s">
        <v>1988</v>
      </c>
      <c r="T13" s="19" t="s">
        <v>1989</v>
      </c>
      <c r="U13" s="10" t="s">
        <v>2987</v>
      </c>
      <c r="V13" s="6"/>
      <c r="W13" s="7" t="s">
        <v>206</v>
      </c>
      <c r="X13" s="3" t="s">
        <v>33</v>
      </c>
      <c r="Y13" s="7" t="s">
        <v>753</v>
      </c>
      <c r="Z13" s="3" t="s">
        <v>90</v>
      </c>
      <c r="AA13" s="7" t="s">
        <v>753</v>
      </c>
      <c r="AB13" s="55" t="s">
        <v>3296</v>
      </c>
      <c r="AC13" s="3" t="s">
        <v>3295</v>
      </c>
      <c r="AD13" s="3" t="s">
        <v>21</v>
      </c>
      <c r="AE13" s="6"/>
      <c r="AF13" s="7" t="s">
        <v>754</v>
      </c>
      <c r="AG13" s="7" t="s">
        <v>984</v>
      </c>
      <c r="AH13" s="3" t="s">
        <v>27</v>
      </c>
      <c r="AI13" s="3" t="s">
        <v>28</v>
      </c>
      <c r="AJ13" s="55" t="s">
        <v>4946</v>
      </c>
      <c r="AK13" s="55" t="s">
        <v>68</v>
      </c>
      <c r="AL13" s="55" t="s">
        <v>755</v>
      </c>
      <c r="AM13" s="55" t="s">
        <v>4359</v>
      </c>
      <c r="AN13" s="86" t="s">
        <v>4991</v>
      </c>
      <c r="AO13" s="88" t="s">
        <v>3389</v>
      </c>
      <c r="AP13" s="88" t="s">
        <v>4994</v>
      </c>
      <c r="AQ13" s="86" t="s">
        <v>4995</v>
      </c>
      <c r="AR13" s="88" t="s">
        <v>4359</v>
      </c>
      <c r="AS13" s="88"/>
      <c r="AT13" s="88"/>
      <c r="AU13" s="88"/>
      <c r="AV13" s="88"/>
      <c r="AW13" s="88"/>
      <c r="AX13" s="55" t="s">
        <v>1133</v>
      </c>
      <c r="AY13" s="86" t="s">
        <v>4992</v>
      </c>
      <c r="AZ13" s="88" t="s">
        <v>4299</v>
      </c>
      <c r="BA13" s="55" t="s">
        <v>1133</v>
      </c>
      <c r="BB13" s="55"/>
      <c r="BC13" s="88" t="s">
        <v>1011</v>
      </c>
      <c r="BD13" s="55" t="s">
        <v>983</v>
      </c>
      <c r="BE13" s="86" t="s">
        <v>3388</v>
      </c>
      <c r="BF13" s="88" t="s">
        <v>3922</v>
      </c>
      <c r="BG13" s="55" t="s">
        <v>1011</v>
      </c>
      <c r="BH13" s="55" t="s">
        <v>45</v>
      </c>
      <c r="BI13" s="54" t="s">
        <v>4376</v>
      </c>
      <c r="BJ13" s="55" t="s">
        <v>3620</v>
      </c>
      <c r="BK13" s="55" t="s">
        <v>21</v>
      </c>
      <c r="BL13" s="55"/>
      <c r="BM13" s="55"/>
      <c r="BN13" s="55" t="s">
        <v>21</v>
      </c>
      <c r="BO13" s="55"/>
      <c r="BP13" s="55"/>
      <c r="BQ13" s="105" t="s">
        <v>4993</v>
      </c>
      <c r="BR13" s="202"/>
    </row>
    <row r="14" spans="1:70" s="91" customFormat="1" ht="78.75" x14ac:dyDescent="0.25">
      <c r="A14" s="60" t="s">
        <v>957</v>
      </c>
      <c r="B14" s="87" t="s">
        <v>875</v>
      </c>
      <c r="C14" s="6"/>
      <c r="D14" s="6"/>
      <c r="E14" s="6"/>
      <c r="F14" s="3" t="s">
        <v>52</v>
      </c>
      <c r="G14" s="3" t="s">
        <v>1066</v>
      </c>
      <c r="H14" s="3" t="s">
        <v>876</v>
      </c>
      <c r="I14" s="3" t="s">
        <v>1000</v>
      </c>
      <c r="J14" s="55" t="s">
        <v>1000</v>
      </c>
      <c r="K14" s="4" t="s">
        <v>2232</v>
      </c>
      <c r="L14" s="12" t="s">
        <v>1665</v>
      </c>
      <c r="M14" s="4" t="s">
        <v>1170</v>
      </c>
      <c r="N14" s="4" t="s">
        <v>2780</v>
      </c>
      <c r="O14" s="10" t="s">
        <v>2621</v>
      </c>
      <c r="P14" s="10" t="s">
        <v>2796</v>
      </c>
      <c r="Q14" s="4" t="s">
        <v>2233</v>
      </c>
      <c r="R14" s="6"/>
      <c r="S14" s="4" t="s">
        <v>2234</v>
      </c>
      <c r="T14" s="19" t="s">
        <v>2235</v>
      </c>
      <c r="U14" s="10" t="s">
        <v>2988</v>
      </c>
      <c r="V14" s="6"/>
      <c r="W14" s="7" t="s">
        <v>327</v>
      </c>
      <c r="X14" s="3" t="s">
        <v>33</v>
      </c>
      <c r="Y14" s="7" t="s">
        <v>519</v>
      </c>
      <c r="Z14" s="3" t="s">
        <v>90</v>
      </c>
      <c r="AA14" s="7" t="s">
        <v>519</v>
      </c>
      <c r="AB14" s="55" t="s">
        <v>3296</v>
      </c>
      <c r="AC14" s="3" t="s">
        <v>3295</v>
      </c>
      <c r="AD14" s="3" t="s">
        <v>21</v>
      </c>
      <c r="AE14" s="6"/>
      <c r="AF14" s="3" t="s">
        <v>21</v>
      </c>
      <c r="AG14" s="3"/>
      <c r="AH14" s="3" t="s">
        <v>27</v>
      </c>
      <c r="AI14" s="3" t="s">
        <v>28</v>
      </c>
      <c r="AJ14" s="55" t="s">
        <v>4946</v>
      </c>
      <c r="AK14" s="55" t="s">
        <v>68</v>
      </c>
      <c r="AL14" s="55" t="s">
        <v>214</v>
      </c>
      <c r="AM14" s="55" t="s">
        <v>2564</v>
      </c>
      <c r="AN14" s="86" t="s">
        <v>4986</v>
      </c>
      <c r="AO14" s="88" t="s">
        <v>3389</v>
      </c>
      <c r="AP14" s="88"/>
      <c r="AQ14" s="88"/>
      <c r="AR14" s="88"/>
      <c r="AS14" s="88"/>
      <c r="AT14" s="88"/>
      <c r="AU14" s="88"/>
      <c r="AV14" s="88"/>
      <c r="AW14" s="88"/>
      <c r="AX14" s="55" t="s">
        <v>45</v>
      </c>
      <c r="AY14" s="86" t="s">
        <v>4987</v>
      </c>
      <c r="AZ14" s="88" t="s">
        <v>3294</v>
      </c>
      <c r="BA14" s="55" t="s">
        <v>3299</v>
      </c>
      <c r="BB14" s="55"/>
      <c r="BC14" s="88" t="s">
        <v>1011</v>
      </c>
      <c r="BD14" s="55" t="s">
        <v>983</v>
      </c>
      <c r="BE14" s="86" t="s">
        <v>3349</v>
      </c>
      <c r="BF14" s="88" t="s">
        <v>3294</v>
      </c>
      <c r="BG14" s="55" t="s">
        <v>1011</v>
      </c>
      <c r="BH14" s="55" t="s">
        <v>101</v>
      </c>
      <c r="BI14" s="54" t="s">
        <v>4988</v>
      </c>
      <c r="BJ14" s="55" t="s">
        <v>3656</v>
      </c>
      <c r="BK14" s="10" t="s">
        <v>2560</v>
      </c>
      <c r="BL14" s="55" t="s">
        <v>4989</v>
      </c>
      <c r="BM14" s="55" t="s">
        <v>4695</v>
      </c>
      <c r="BN14" s="55" t="s">
        <v>21</v>
      </c>
      <c r="BO14" s="55"/>
      <c r="BP14" s="55"/>
      <c r="BQ14" s="105" t="s">
        <v>4990</v>
      </c>
      <c r="BR14" s="202"/>
    </row>
    <row r="15" spans="1:70" s="91" customFormat="1" ht="47.25" x14ac:dyDescent="0.25">
      <c r="A15" s="60" t="s">
        <v>958</v>
      </c>
      <c r="B15" s="87" t="s">
        <v>787</v>
      </c>
      <c r="C15" s="6"/>
      <c r="D15" s="6"/>
      <c r="E15" s="6"/>
      <c r="F15" s="3" t="s">
        <v>19</v>
      </c>
      <c r="G15" s="3" t="s">
        <v>1126</v>
      </c>
      <c r="H15" s="3" t="s">
        <v>788</v>
      </c>
      <c r="I15" s="3" t="s">
        <v>1000</v>
      </c>
      <c r="J15" s="55" t="s">
        <v>1000</v>
      </c>
      <c r="K15" s="9" t="s">
        <v>2285</v>
      </c>
      <c r="L15" s="12" t="s">
        <v>1132</v>
      </c>
      <c r="M15" s="4" t="s">
        <v>1318</v>
      </c>
      <c r="N15" s="4" t="s">
        <v>2780</v>
      </c>
      <c r="O15" s="10" t="s">
        <v>2621</v>
      </c>
      <c r="P15" s="10" t="s">
        <v>1100</v>
      </c>
      <c r="Q15" s="4" t="s">
        <v>2286</v>
      </c>
      <c r="R15" s="6"/>
      <c r="S15" s="4" t="s">
        <v>2287</v>
      </c>
      <c r="T15" s="4" t="s">
        <v>21</v>
      </c>
      <c r="U15" s="10" t="s">
        <v>2989</v>
      </c>
      <c r="V15" s="6"/>
      <c r="W15" s="7" t="s">
        <v>789</v>
      </c>
      <c r="X15" s="3" t="s">
        <v>33</v>
      </c>
      <c r="Y15" s="7" t="s">
        <v>54</v>
      </c>
      <c r="Z15" s="3" t="s">
        <v>90</v>
      </c>
      <c r="AA15" s="7" t="s">
        <v>54</v>
      </c>
      <c r="AB15" s="55" t="s">
        <v>3296</v>
      </c>
      <c r="AC15" s="3" t="s">
        <v>3295</v>
      </c>
      <c r="AD15" s="3" t="s">
        <v>21</v>
      </c>
      <c r="AE15" s="6"/>
      <c r="AF15" s="3" t="s">
        <v>21</v>
      </c>
      <c r="AG15" s="3"/>
      <c r="AH15" s="3" t="s">
        <v>27</v>
      </c>
      <c r="AI15" s="3" t="s">
        <v>28</v>
      </c>
      <c r="AJ15" s="55" t="s">
        <v>3299</v>
      </c>
      <c r="AK15" s="55" t="s">
        <v>45</v>
      </c>
      <c r="AL15" s="55" t="s">
        <v>790</v>
      </c>
      <c r="AM15" s="55" t="s">
        <v>5012</v>
      </c>
      <c r="AN15" s="86" t="s">
        <v>5013</v>
      </c>
      <c r="AO15" s="95" t="s">
        <v>3446</v>
      </c>
      <c r="AP15" s="88"/>
      <c r="AQ15" s="88"/>
      <c r="AR15" s="88"/>
      <c r="AS15" s="88"/>
      <c r="AT15" s="88"/>
      <c r="AU15" s="88"/>
      <c r="AV15" s="88"/>
      <c r="AW15" s="88"/>
      <c r="AX15" s="88"/>
      <c r="AY15" s="88"/>
      <c r="AZ15" s="88"/>
      <c r="BA15" s="88"/>
      <c r="BB15" s="88"/>
      <c r="BC15" s="88"/>
      <c r="BD15" s="88"/>
      <c r="BE15" s="88"/>
      <c r="BF15" s="88"/>
      <c r="BG15" s="55"/>
      <c r="BH15" s="55" t="s">
        <v>21</v>
      </c>
      <c r="BI15" s="55"/>
      <c r="BJ15" s="55"/>
      <c r="BK15" s="55" t="s">
        <v>21</v>
      </c>
      <c r="BL15" s="55"/>
      <c r="BM15" s="55"/>
      <c r="BN15" s="55" t="s">
        <v>21</v>
      </c>
      <c r="BO15" s="55"/>
      <c r="BP15" s="55"/>
      <c r="BQ15" s="96" t="s">
        <v>5014</v>
      </c>
      <c r="BR15" s="202"/>
    </row>
    <row r="16" spans="1:70" s="91" customFormat="1" ht="78.75" x14ac:dyDescent="0.25">
      <c r="A16" s="60" t="s">
        <v>959</v>
      </c>
      <c r="B16" s="87" t="s">
        <v>909</v>
      </c>
      <c r="C16" s="6"/>
      <c r="D16" s="6"/>
      <c r="E16" s="6"/>
      <c r="F16" s="3" t="s">
        <v>52</v>
      </c>
      <c r="G16" s="3" t="s">
        <v>2797</v>
      </c>
      <c r="H16" s="3" t="s">
        <v>910</v>
      </c>
      <c r="I16" s="3" t="s">
        <v>1000</v>
      </c>
      <c r="J16" s="55" t="s">
        <v>1000</v>
      </c>
      <c r="K16" s="9" t="s">
        <v>1578</v>
      </c>
      <c r="L16" s="12" t="s">
        <v>1579</v>
      </c>
      <c r="M16" s="4" t="s">
        <v>1318</v>
      </c>
      <c r="N16" s="4" t="s">
        <v>2780</v>
      </c>
      <c r="O16" s="10" t="s">
        <v>2621</v>
      </c>
      <c r="P16" s="10" t="s">
        <v>2797</v>
      </c>
      <c r="Q16" s="4" t="s">
        <v>1580</v>
      </c>
      <c r="R16" s="6"/>
      <c r="S16" s="4" t="s">
        <v>1581</v>
      </c>
      <c r="T16" s="4" t="s">
        <v>1582</v>
      </c>
      <c r="U16" s="10" t="s">
        <v>2990</v>
      </c>
      <c r="V16" s="6"/>
      <c r="W16" s="11" t="s">
        <v>1161</v>
      </c>
      <c r="X16" s="3" t="s">
        <v>33</v>
      </c>
      <c r="Y16" s="7" t="s">
        <v>297</v>
      </c>
      <c r="Z16" s="3" t="s">
        <v>90</v>
      </c>
      <c r="AA16" s="7" t="s">
        <v>297</v>
      </c>
      <c r="AB16" s="55" t="s">
        <v>3296</v>
      </c>
      <c r="AC16" s="3" t="s">
        <v>3295</v>
      </c>
      <c r="AD16" s="3" t="s">
        <v>21</v>
      </c>
      <c r="AE16" s="6"/>
      <c r="AF16" s="8" t="s">
        <v>2515</v>
      </c>
      <c r="AG16" s="7" t="s">
        <v>984</v>
      </c>
      <c r="AH16" s="3" t="s">
        <v>27</v>
      </c>
      <c r="AI16" s="3" t="s">
        <v>28</v>
      </c>
      <c r="AJ16" s="55" t="s">
        <v>4946</v>
      </c>
      <c r="AK16" s="55" t="s">
        <v>68</v>
      </c>
      <c r="AL16" s="55" t="s">
        <v>214</v>
      </c>
      <c r="AM16" s="55" t="s">
        <v>4003</v>
      </c>
      <c r="AN16" s="86" t="s">
        <v>5001</v>
      </c>
      <c r="AO16" s="95" t="s">
        <v>3446</v>
      </c>
      <c r="AP16" s="88" t="s">
        <v>4994</v>
      </c>
      <c r="AQ16" s="86" t="s">
        <v>4971</v>
      </c>
      <c r="AR16" s="88" t="s">
        <v>3928</v>
      </c>
      <c r="AS16" s="88"/>
      <c r="AT16" s="88"/>
      <c r="AU16" s="88"/>
      <c r="AV16" s="88"/>
      <c r="AW16" s="88"/>
      <c r="AX16" s="55" t="s">
        <v>1133</v>
      </c>
      <c r="AY16" s="86" t="s">
        <v>5002</v>
      </c>
      <c r="AZ16" s="88" t="s">
        <v>4973</v>
      </c>
      <c r="BA16" s="55" t="s">
        <v>1133</v>
      </c>
      <c r="BB16" s="55"/>
      <c r="BC16" s="88" t="s">
        <v>1011</v>
      </c>
      <c r="BD16" s="55" t="s">
        <v>983</v>
      </c>
      <c r="BE16" s="86" t="s">
        <v>5003</v>
      </c>
      <c r="BF16" s="88" t="s">
        <v>5004</v>
      </c>
      <c r="BG16" s="55" t="s">
        <v>1011</v>
      </c>
      <c r="BH16" s="55" t="s">
        <v>101</v>
      </c>
      <c r="BI16" s="54" t="s">
        <v>4006</v>
      </c>
      <c r="BJ16" s="55" t="s">
        <v>3656</v>
      </c>
      <c r="BK16" s="88" t="s">
        <v>2560</v>
      </c>
      <c r="BL16" s="86" t="s">
        <v>4983</v>
      </c>
      <c r="BM16" s="55" t="s">
        <v>4695</v>
      </c>
      <c r="BN16" s="55" t="s">
        <v>21</v>
      </c>
      <c r="BO16" s="55"/>
      <c r="BP16" s="55"/>
      <c r="BQ16" s="105" t="s">
        <v>5005</v>
      </c>
      <c r="BR16" s="202"/>
    </row>
    <row r="17" spans="1:70" s="91" customFormat="1" ht="63" x14ac:dyDescent="0.25">
      <c r="A17" s="60" t="s">
        <v>960</v>
      </c>
      <c r="B17" s="96" t="s">
        <v>1022</v>
      </c>
      <c r="C17" s="6"/>
      <c r="D17" s="6"/>
      <c r="E17" s="6"/>
      <c r="F17" s="10" t="s">
        <v>52</v>
      </c>
      <c r="G17" s="10" t="s">
        <v>2799</v>
      </c>
      <c r="H17" s="13" t="s">
        <v>1024</v>
      </c>
      <c r="I17" s="10" t="s">
        <v>1000</v>
      </c>
      <c r="J17" s="88" t="s">
        <v>1000</v>
      </c>
      <c r="K17" s="3" t="s">
        <v>2434</v>
      </c>
      <c r="L17" s="3" t="s">
        <v>2435</v>
      </c>
      <c r="M17" s="4" t="s">
        <v>1184</v>
      </c>
      <c r="N17" s="4" t="s">
        <v>2780</v>
      </c>
      <c r="O17" s="10" t="s">
        <v>2621</v>
      </c>
      <c r="P17" s="10" t="s">
        <v>2799</v>
      </c>
      <c r="Q17" s="3" t="s">
        <v>2436</v>
      </c>
      <c r="R17" s="6"/>
      <c r="S17" s="8" t="s">
        <v>2437</v>
      </c>
      <c r="T17" s="3"/>
      <c r="U17" s="10" t="e">
        <v>#N/A</v>
      </c>
      <c r="V17" s="6"/>
      <c r="W17" s="13" t="s">
        <v>1161</v>
      </c>
      <c r="X17" s="3" t="s">
        <v>33</v>
      </c>
      <c r="Y17" s="13" t="s">
        <v>1025</v>
      </c>
      <c r="Z17" s="10" t="s">
        <v>90</v>
      </c>
      <c r="AA17" s="13" t="s">
        <v>1025</v>
      </c>
      <c r="AB17" s="55" t="s">
        <v>3296</v>
      </c>
      <c r="AC17" s="3" t="s">
        <v>3295</v>
      </c>
      <c r="AD17" s="10"/>
      <c r="AE17" s="6"/>
      <c r="AF17" s="10"/>
      <c r="AG17" s="10"/>
      <c r="AH17" s="10" t="s">
        <v>27</v>
      </c>
      <c r="AI17" s="10" t="s">
        <v>28</v>
      </c>
      <c r="AJ17" s="55" t="s">
        <v>4937</v>
      </c>
      <c r="AK17" s="88" t="s">
        <v>138</v>
      </c>
      <c r="AL17" s="88" t="s">
        <v>1026</v>
      </c>
      <c r="AM17" s="88" t="s">
        <v>5040</v>
      </c>
      <c r="AN17" s="86" t="s">
        <v>5049</v>
      </c>
      <c r="AO17" s="88" t="s">
        <v>3389</v>
      </c>
      <c r="AP17" s="88"/>
      <c r="AQ17" s="88"/>
      <c r="AR17" s="88"/>
      <c r="AS17" s="88"/>
      <c r="AT17" s="88"/>
      <c r="AU17" s="88"/>
      <c r="AV17" s="88"/>
      <c r="AW17" s="88"/>
      <c r="AX17" s="88" t="s">
        <v>1133</v>
      </c>
      <c r="AY17" s="86" t="s">
        <v>1986</v>
      </c>
      <c r="AZ17" s="88" t="s">
        <v>33</v>
      </c>
      <c r="BA17" s="88" t="s">
        <v>1133</v>
      </c>
      <c r="BB17" s="88"/>
      <c r="BC17" s="88" t="s">
        <v>1011</v>
      </c>
      <c r="BD17" s="55" t="s">
        <v>983</v>
      </c>
      <c r="BE17" s="86" t="s">
        <v>5050</v>
      </c>
      <c r="BF17" s="88" t="s">
        <v>5051</v>
      </c>
      <c r="BG17" s="55" t="s">
        <v>1011</v>
      </c>
      <c r="BH17" s="88"/>
      <c r="BI17" s="88"/>
      <c r="BJ17" s="88"/>
      <c r="BK17" s="88"/>
      <c r="BL17" s="88"/>
      <c r="BM17" s="88"/>
      <c r="BN17" s="88"/>
      <c r="BO17" s="88"/>
      <c r="BP17" s="88"/>
      <c r="BQ17" s="96"/>
      <c r="BR17" s="202"/>
    </row>
    <row r="18" spans="1:70" s="91" customFormat="1" ht="47.25" x14ac:dyDescent="0.25">
      <c r="A18" s="60" t="s">
        <v>961</v>
      </c>
      <c r="B18" s="87" t="s">
        <v>846</v>
      </c>
      <c r="C18" s="98"/>
      <c r="D18" s="98"/>
      <c r="E18" s="98"/>
      <c r="F18" s="55" t="s">
        <v>52</v>
      </c>
      <c r="G18" s="55" t="s">
        <v>1079</v>
      </c>
      <c r="H18" s="55" t="s">
        <v>847</v>
      </c>
      <c r="I18" s="55" t="s">
        <v>1000</v>
      </c>
      <c r="J18" s="55" t="s">
        <v>1000</v>
      </c>
      <c r="K18" s="100" t="s">
        <v>1441</v>
      </c>
      <c r="L18" s="101" t="s">
        <v>1442</v>
      </c>
      <c r="M18" s="100" t="s">
        <v>1184</v>
      </c>
      <c r="N18" s="100" t="s">
        <v>2780</v>
      </c>
      <c r="O18" s="88" t="s">
        <v>2782</v>
      </c>
      <c r="P18" s="88" t="s">
        <v>1100</v>
      </c>
      <c r="Q18" s="100" t="s">
        <v>1443</v>
      </c>
      <c r="R18" s="98"/>
      <c r="S18" s="114" t="s">
        <v>1444</v>
      </c>
      <c r="T18" s="97" t="s">
        <v>1445</v>
      </c>
      <c r="U18" s="88" t="s">
        <v>2992</v>
      </c>
      <c r="V18" s="98"/>
      <c r="W18" s="43" t="s">
        <v>211</v>
      </c>
      <c r="X18" s="55" t="s">
        <v>33</v>
      </c>
      <c r="Y18" s="43" t="s">
        <v>512</v>
      </c>
      <c r="Z18" s="55" t="s">
        <v>90</v>
      </c>
      <c r="AA18" s="43" t="s">
        <v>512</v>
      </c>
      <c r="AB18" s="55" t="s">
        <v>3296</v>
      </c>
      <c r="AC18" s="55" t="s">
        <v>3295</v>
      </c>
      <c r="AD18" s="55" t="s">
        <v>21</v>
      </c>
      <c r="AE18" s="98"/>
      <c r="AF18" s="55" t="s">
        <v>21</v>
      </c>
      <c r="AG18" s="55"/>
      <c r="AH18" s="55" t="s">
        <v>27</v>
      </c>
      <c r="AI18" s="55" t="s">
        <v>28</v>
      </c>
      <c r="AJ18" s="55" t="s">
        <v>4946</v>
      </c>
      <c r="AK18" s="55" t="s">
        <v>68</v>
      </c>
      <c r="AL18" s="55" t="s">
        <v>1131</v>
      </c>
      <c r="AM18" s="55" t="s">
        <v>5031</v>
      </c>
      <c r="AN18" s="86" t="s">
        <v>5032</v>
      </c>
      <c r="AO18" s="88" t="s">
        <v>3389</v>
      </c>
      <c r="AP18" s="88"/>
      <c r="AQ18" s="88"/>
      <c r="AR18" s="88"/>
      <c r="AS18" s="88" t="s">
        <v>5033</v>
      </c>
      <c r="AT18" s="86" t="s">
        <v>5034</v>
      </c>
      <c r="AU18" s="88" t="s">
        <v>5035</v>
      </c>
      <c r="AV18" s="88" t="s">
        <v>3389</v>
      </c>
      <c r="AW18" s="88"/>
      <c r="AX18" s="55" t="s">
        <v>1133</v>
      </c>
      <c r="AY18" s="86" t="s">
        <v>5036</v>
      </c>
      <c r="AZ18" s="88" t="s">
        <v>33</v>
      </c>
      <c r="BA18" s="55" t="s">
        <v>1133</v>
      </c>
      <c r="BB18" s="55"/>
      <c r="BC18" s="88" t="s">
        <v>1011</v>
      </c>
      <c r="BD18" s="55" t="s">
        <v>983</v>
      </c>
      <c r="BE18" s="86" t="s">
        <v>5037</v>
      </c>
      <c r="BF18" s="88" t="s">
        <v>5038</v>
      </c>
      <c r="BG18" s="86" t="s">
        <v>1011</v>
      </c>
      <c r="BH18" s="55" t="s">
        <v>101</v>
      </c>
      <c r="BI18" s="54" t="s">
        <v>1793</v>
      </c>
      <c r="BJ18" s="55" t="s">
        <v>3656</v>
      </c>
      <c r="BK18" s="55" t="s">
        <v>2560</v>
      </c>
      <c r="BL18" s="54" t="s">
        <v>5039</v>
      </c>
      <c r="BM18" s="55" t="s">
        <v>5040</v>
      </c>
      <c r="BN18" s="55" t="s">
        <v>21</v>
      </c>
      <c r="BO18" s="55"/>
      <c r="BP18" s="55"/>
      <c r="BQ18" s="96"/>
      <c r="BR18" s="202"/>
    </row>
    <row r="19" spans="1:70" s="91" customFormat="1" ht="63" x14ac:dyDescent="0.25">
      <c r="A19" s="60" t="s">
        <v>962</v>
      </c>
      <c r="B19" s="87" t="s">
        <v>771</v>
      </c>
      <c r="C19" s="98"/>
      <c r="D19" s="98"/>
      <c r="E19" s="98"/>
      <c r="F19" s="55" t="s">
        <v>52</v>
      </c>
      <c r="G19" s="55" t="s">
        <v>1110</v>
      </c>
      <c r="H19" s="55" t="s">
        <v>772</v>
      </c>
      <c r="I19" s="55" t="s">
        <v>1000</v>
      </c>
      <c r="J19" s="55" t="s">
        <v>1000</v>
      </c>
      <c r="K19" s="114" t="s">
        <v>2180</v>
      </c>
      <c r="L19" s="117" t="s">
        <v>2181</v>
      </c>
      <c r="M19" s="100" t="s">
        <v>1170</v>
      </c>
      <c r="N19" s="100" t="s">
        <v>2780</v>
      </c>
      <c r="O19" s="88" t="s">
        <v>2621</v>
      </c>
      <c r="P19" s="88" t="s">
        <v>2800</v>
      </c>
      <c r="Q19" s="100" t="s">
        <v>1975</v>
      </c>
      <c r="R19" s="98"/>
      <c r="S19" s="100" t="s">
        <v>2182</v>
      </c>
      <c r="T19" s="97" t="s">
        <v>2183</v>
      </c>
      <c r="U19" s="88" t="s">
        <v>2993</v>
      </c>
      <c r="V19" s="98"/>
      <c r="W19" s="43" t="s">
        <v>206</v>
      </c>
      <c r="X19" s="55" t="s">
        <v>33</v>
      </c>
      <c r="Y19" s="43" t="s">
        <v>773</v>
      </c>
      <c r="Z19" s="55" t="s">
        <v>90</v>
      </c>
      <c r="AA19" s="43" t="s">
        <v>773</v>
      </c>
      <c r="AB19" s="55" t="s">
        <v>3296</v>
      </c>
      <c r="AC19" s="55" t="s">
        <v>3295</v>
      </c>
      <c r="AD19" s="55" t="s">
        <v>21</v>
      </c>
      <c r="AE19" s="98"/>
      <c r="AF19" s="55" t="s">
        <v>21</v>
      </c>
      <c r="AG19" s="55"/>
      <c r="AH19" s="55" t="s">
        <v>27</v>
      </c>
      <c r="AI19" s="55" t="s">
        <v>28</v>
      </c>
      <c r="AJ19" s="55" t="s">
        <v>4946</v>
      </c>
      <c r="AK19" s="55" t="s">
        <v>68</v>
      </c>
      <c r="AL19" s="55" t="s">
        <v>96</v>
      </c>
      <c r="AM19" s="55" t="s">
        <v>5041</v>
      </c>
      <c r="AN19" s="86" t="s">
        <v>5042</v>
      </c>
      <c r="AO19" s="88" t="s">
        <v>3389</v>
      </c>
      <c r="AP19" s="88"/>
      <c r="AQ19" s="88"/>
      <c r="AR19" s="88"/>
      <c r="AS19" s="88"/>
      <c r="AT19" s="88"/>
      <c r="AU19" s="88"/>
      <c r="AV19" s="88"/>
      <c r="AW19" s="88"/>
      <c r="AX19" s="55" t="s">
        <v>1133</v>
      </c>
      <c r="AY19" s="86" t="s">
        <v>5043</v>
      </c>
      <c r="AZ19" s="88" t="s">
        <v>5044</v>
      </c>
      <c r="BA19" s="55" t="s">
        <v>1133</v>
      </c>
      <c r="BB19" s="55"/>
      <c r="BC19" s="88" t="s">
        <v>5045</v>
      </c>
      <c r="BD19" s="55" t="s">
        <v>32</v>
      </c>
      <c r="BE19" s="86" t="s">
        <v>5046</v>
      </c>
      <c r="BF19" s="88" t="s">
        <v>3528</v>
      </c>
      <c r="BG19" s="55" t="s">
        <v>32</v>
      </c>
      <c r="BH19" s="55" t="s">
        <v>101</v>
      </c>
      <c r="BI19" s="54" t="s">
        <v>1793</v>
      </c>
      <c r="BJ19" s="55" t="s">
        <v>3656</v>
      </c>
      <c r="BK19" s="55" t="s">
        <v>2560</v>
      </c>
      <c r="BL19" s="54" t="s">
        <v>5047</v>
      </c>
      <c r="BM19" s="55" t="s">
        <v>5040</v>
      </c>
      <c r="BN19" s="55" t="s">
        <v>21</v>
      </c>
      <c r="BO19" s="55"/>
      <c r="BP19" s="55"/>
      <c r="BQ19" s="105" t="s">
        <v>5048</v>
      </c>
      <c r="BR19" s="202"/>
    </row>
    <row r="20" spans="1:70" s="91" customFormat="1" ht="64.150000000000006" customHeight="1" x14ac:dyDescent="0.25">
      <c r="A20" s="60" t="s">
        <v>963</v>
      </c>
      <c r="B20" s="87" t="s">
        <v>864</v>
      </c>
      <c r="C20" s="98"/>
      <c r="D20" s="98"/>
      <c r="E20" s="98"/>
      <c r="F20" s="55" t="s">
        <v>52</v>
      </c>
      <c r="G20" s="55" t="s">
        <v>1125</v>
      </c>
      <c r="H20" s="55" t="s">
        <v>865</v>
      </c>
      <c r="I20" s="55" t="s">
        <v>1000</v>
      </c>
      <c r="J20" s="55" t="s">
        <v>1000</v>
      </c>
      <c r="K20" s="100" t="s">
        <v>2264</v>
      </c>
      <c r="L20" s="117" t="s">
        <v>2265</v>
      </c>
      <c r="M20" s="100" t="s">
        <v>1169</v>
      </c>
      <c r="N20" s="100" t="s">
        <v>2780</v>
      </c>
      <c r="O20" s="88" t="s">
        <v>2784</v>
      </c>
      <c r="P20" s="88" t="s">
        <v>2791</v>
      </c>
      <c r="Q20" s="100" t="s">
        <v>2266</v>
      </c>
      <c r="R20" s="98"/>
      <c r="S20" s="100" t="s">
        <v>2267</v>
      </c>
      <c r="T20" s="100" t="s">
        <v>2268</v>
      </c>
      <c r="U20" s="88" t="s">
        <v>2994</v>
      </c>
      <c r="V20" s="98"/>
      <c r="W20" s="43" t="s">
        <v>211</v>
      </c>
      <c r="X20" s="55" t="s">
        <v>33</v>
      </c>
      <c r="Y20" s="43" t="s">
        <v>609</v>
      </c>
      <c r="Z20" s="55" t="s">
        <v>90</v>
      </c>
      <c r="AA20" s="43" t="s">
        <v>609</v>
      </c>
      <c r="AB20" s="55" t="s">
        <v>3296</v>
      </c>
      <c r="AC20" s="55" t="s">
        <v>3295</v>
      </c>
      <c r="AD20" s="55" t="s">
        <v>21</v>
      </c>
      <c r="AE20" s="98"/>
      <c r="AF20" s="55" t="s">
        <v>21</v>
      </c>
      <c r="AG20" s="55"/>
      <c r="AH20" s="55" t="s">
        <v>27</v>
      </c>
      <c r="AI20" s="55" t="s">
        <v>28</v>
      </c>
      <c r="AJ20" s="55" t="s">
        <v>4946</v>
      </c>
      <c r="AK20" s="55" t="s">
        <v>68</v>
      </c>
      <c r="AL20" s="55" t="s">
        <v>214</v>
      </c>
      <c r="AM20" s="55" t="s">
        <v>4252</v>
      </c>
      <c r="AN20" s="86" t="s">
        <v>5025</v>
      </c>
      <c r="AO20" s="95" t="s">
        <v>3469</v>
      </c>
      <c r="AP20" s="88"/>
      <c r="AQ20" s="88"/>
      <c r="AR20" s="88"/>
      <c r="AS20" s="88"/>
      <c r="AT20" s="88"/>
      <c r="AU20" s="88"/>
      <c r="AV20" s="88"/>
      <c r="AW20" s="88"/>
      <c r="AX20" s="88" t="s">
        <v>2521</v>
      </c>
      <c r="AY20" s="86" t="s">
        <v>3323</v>
      </c>
      <c r="AZ20" s="88" t="s">
        <v>3512</v>
      </c>
      <c r="BA20" s="88" t="s">
        <v>2521</v>
      </c>
      <c r="BB20" s="88"/>
      <c r="BC20" s="86" t="s">
        <v>5026</v>
      </c>
      <c r="BD20" s="86" t="s">
        <v>983</v>
      </c>
      <c r="BE20" s="86" t="s">
        <v>5027</v>
      </c>
      <c r="BF20" s="86" t="s">
        <v>4814</v>
      </c>
      <c r="BG20" s="86" t="s">
        <v>983</v>
      </c>
      <c r="BH20" s="55" t="s">
        <v>101</v>
      </c>
      <c r="BI20" s="54" t="s">
        <v>4988</v>
      </c>
      <c r="BJ20" s="55" t="s">
        <v>3656</v>
      </c>
      <c r="BK20" s="55" t="s">
        <v>2560</v>
      </c>
      <c r="BL20" s="54" t="s">
        <v>5028</v>
      </c>
      <c r="BM20" s="55" t="s">
        <v>5029</v>
      </c>
      <c r="BN20" s="55" t="s">
        <v>21</v>
      </c>
      <c r="BO20" s="55"/>
      <c r="BP20" s="55"/>
      <c r="BQ20" s="105" t="s">
        <v>5030</v>
      </c>
      <c r="BR20" s="202"/>
    </row>
    <row r="21" spans="1:70" s="91" customFormat="1" ht="67.150000000000006" customHeight="1" x14ac:dyDescent="0.25">
      <c r="A21" s="60" t="s">
        <v>964</v>
      </c>
      <c r="B21" s="87" t="s">
        <v>807</v>
      </c>
      <c r="C21" s="6"/>
      <c r="D21" s="6"/>
      <c r="E21" s="6"/>
      <c r="F21" s="3" t="s">
        <v>19</v>
      </c>
      <c r="G21" s="3" t="s">
        <v>1106</v>
      </c>
      <c r="H21" s="3" t="s">
        <v>288</v>
      </c>
      <c r="I21" s="3" t="s">
        <v>1000</v>
      </c>
      <c r="J21" s="55" t="s">
        <v>1000</v>
      </c>
      <c r="K21" s="9" t="s">
        <v>2770</v>
      </c>
      <c r="L21" s="12" t="s">
        <v>2771</v>
      </c>
      <c r="M21" s="4" t="s">
        <v>2772</v>
      </c>
      <c r="N21" s="4" t="s">
        <v>2780</v>
      </c>
      <c r="O21" s="10" t="e">
        <v>#N/A</v>
      </c>
      <c r="P21" s="10" t="e">
        <v>#N/A</v>
      </c>
      <c r="Q21" s="4" t="s">
        <v>1669</v>
      </c>
      <c r="R21" s="6"/>
      <c r="S21" s="4" t="s">
        <v>1670</v>
      </c>
      <c r="T21" s="19" t="s">
        <v>1671</v>
      </c>
      <c r="U21" s="10" t="s">
        <v>2995</v>
      </c>
      <c r="V21" s="6"/>
      <c r="W21" s="7" t="s">
        <v>677</v>
      </c>
      <c r="X21" s="3" t="s">
        <v>3294</v>
      </c>
      <c r="Y21" s="7" t="s">
        <v>677</v>
      </c>
      <c r="Z21" s="3" t="s">
        <v>182</v>
      </c>
      <c r="AA21" s="7" t="s">
        <v>677</v>
      </c>
      <c r="AB21" s="55" t="s">
        <v>3296</v>
      </c>
      <c r="AC21" s="3" t="s">
        <v>3295</v>
      </c>
      <c r="AD21" s="3" t="s">
        <v>21</v>
      </c>
      <c r="AE21" s="6"/>
      <c r="AF21" s="3" t="s">
        <v>21</v>
      </c>
      <c r="AG21" s="3"/>
      <c r="AH21" s="3" t="s">
        <v>27</v>
      </c>
      <c r="AI21" s="3" t="s">
        <v>28</v>
      </c>
      <c r="AJ21" s="55" t="s">
        <v>21</v>
      </c>
      <c r="AK21" s="55"/>
      <c r="AL21" s="55" t="s">
        <v>21</v>
      </c>
      <c r="AM21" s="55"/>
      <c r="AN21" s="88"/>
      <c r="AO21" s="88"/>
      <c r="AP21" s="88"/>
      <c r="AQ21" s="88"/>
      <c r="AR21" s="88"/>
      <c r="AS21" s="88"/>
      <c r="AT21" s="88"/>
      <c r="AU21" s="88"/>
      <c r="AV21" s="88"/>
      <c r="AW21" s="88"/>
      <c r="AX21" s="55" t="s">
        <v>1133</v>
      </c>
      <c r="AY21" s="86" t="s">
        <v>5052</v>
      </c>
      <c r="AZ21" s="88" t="s">
        <v>3816</v>
      </c>
      <c r="BA21" s="55" t="s">
        <v>1133</v>
      </c>
      <c r="BB21" s="55"/>
      <c r="BC21" s="88"/>
      <c r="BD21" s="55"/>
      <c r="BE21" s="88"/>
      <c r="BF21" s="88"/>
      <c r="BG21" s="55"/>
      <c r="BH21" s="55" t="s">
        <v>21</v>
      </c>
      <c r="BI21" s="55"/>
      <c r="BJ21" s="55"/>
      <c r="BK21" s="55" t="s">
        <v>21</v>
      </c>
      <c r="BL21" s="55"/>
      <c r="BM21" s="55"/>
      <c r="BN21" s="55" t="s">
        <v>21</v>
      </c>
      <c r="BO21" s="55"/>
      <c r="BP21" s="55"/>
      <c r="BQ21" s="96"/>
      <c r="BR21" s="202"/>
    </row>
    <row r="22" spans="1:70" s="91" customFormat="1" ht="63" x14ac:dyDescent="0.25">
      <c r="A22" s="60" t="s">
        <v>965</v>
      </c>
      <c r="B22" s="87" t="s">
        <v>804</v>
      </c>
      <c r="C22" s="6"/>
      <c r="D22" s="6"/>
      <c r="E22" s="6"/>
      <c r="F22" s="3" t="s">
        <v>19</v>
      </c>
      <c r="G22" s="3" t="s">
        <v>1027</v>
      </c>
      <c r="H22" s="3" t="s">
        <v>805</v>
      </c>
      <c r="I22" s="3" t="s">
        <v>1000</v>
      </c>
      <c r="J22" s="55" t="s">
        <v>1000</v>
      </c>
      <c r="K22" s="4" t="s">
        <v>1467</v>
      </c>
      <c r="L22" s="12" t="s">
        <v>1468</v>
      </c>
      <c r="M22" s="4" t="s">
        <v>1170</v>
      </c>
      <c r="N22" s="4" t="s">
        <v>2780</v>
      </c>
      <c r="O22" s="10" t="e">
        <v>#N/A</v>
      </c>
      <c r="P22" s="10" t="e">
        <v>#N/A</v>
      </c>
      <c r="Q22" s="4" t="s">
        <v>1469</v>
      </c>
      <c r="R22" s="6"/>
      <c r="S22" s="4" t="s">
        <v>1470</v>
      </c>
      <c r="T22" s="4" t="s">
        <v>21</v>
      </c>
      <c r="U22" s="10" t="s">
        <v>2996</v>
      </c>
      <c r="V22" s="6"/>
      <c r="W22" s="7" t="s">
        <v>691</v>
      </c>
      <c r="X22" s="3" t="s">
        <v>3294</v>
      </c>
      <c r="Y22" s="7" t="s">
        <v>691</v>
      </c>
      <c r="Z22" s="3" t="s">
        <v>182</v>
      </c>
      <c r="AA22" s="7" t="s">
        <v>691</v>
      </c>
      <c r="AB22" s="55" t="s">
        <v>3296</v>
      </c>
      <c r="AC22" s="3" t="s">
        <v>3295</v>
      </c>
      <c r="AD22" s="3" t="s">
        <v>21</v>
      </c>
      <c r="AE22" s="6"/>
      <c r="AF22" s="3" t="s">
        <v>21</v>
      </c>
      <c r="AG22" s="3"/>
      <c r="AH22" s="3" t="s">
        <v>27</v>
      </c>
      <c r="AI22" s="3" t="s">
        <v>28</v>
      </c>
      <c r="AJ22" s="94" t="s">
        <v>3299</v>
      </c>
      <c r="AK22" s="55"/>
      <c r="AL22" s="94" t="s">
        <v>806</v>
      </c>
      <c r="AM22" s="55"/>
      <c r="AN22" s="88"/>
      <c r="AO22" s="88"/>
      <c r="AP22" s="88"/>
      <c r="AQ22" s="88"/>
      <c r="AR22" s="88"/>
      <c r="AS22" s="88"/>
      <c r="AT22" s="88"/>
      <c r="AU22" s="88"/>
      <c r="AV22" s="88"/>
      <c r="AW22" s="88"/>
      <c r="AX22" s="88"/>
      <c r="AY22" s="88"/>
      <c r="AZ22" s="88"/>
      <c r="BA22" s="88"/>
      <c r="BB22" s="88"/>
      <c r="BC22" s="88"/>
      <c r="BD22" s="88"/>
      <c r="BE22" s="88"/>
      <c r="BF22" s="88"/>
      <c r="BG22" s="88"/>
      <c r="BH22" s="55" t="s">
        <v>21</v>
      </c>
      <c r="BI22" s="55"/>
      <c r="BJ22" s="55"/>
      <c r="BK22" s="55" t="s">
        <v>21</v>
      </c>
      <c r="BL22" s="55"/>
      <c r="BM22" s="55"/>
      <c r="BN22" s="55" t="s">
        <v>21</v>
      </c>
      <c r="BO22" s="55"/>
      <c r="BP22" s="55"/>
      <c r="BQ22" s="105" t="s">
        <v>5006</v>
      </c>
      <c r="BR22" s="202"/>
    </row>
    <row r="23" spans="1:70" s="91" customFormat="1" ht="63" x14ac:dyDescent="0.25">
      <c r="A23" s="60" t="s">
        <v>966</v>
      </c>
      <c r="B23" s="87" t="s">
        <v>814</v>
      </c>
      <c r="C23" s="6"/>
      <c r="D23" s="6"/>
      <c r="E23" s="6"/>
      <c r="F23" s="3" t="s">
        <v>19</v>
      </c>
      <c r="G23" s="3" t="s">
        <v>1070</v>
      </c>
      <c r="H23" s="3" t="s">
        <v>286</v>
      </c>
      <c r="I23" s="3" t="s">
        <v>1000</v>
      </c>
      <c r="J23" s="55" t="s">
        <v>1000</v>
      </c>
      <c r="K23" s="4" t="s">
        <v>2072</v>
      </c>
      <c r="L23" s="5" t="s">
        <v>2073</v>
      </c>
      <c r="M23" s="4" t="s">
        <v>1170</v>
      </c>
      <c r="N23" s="4" t="s">
        <v>2780</v>
      </c>
      <c r="O23" s="10" t="e">
        <v>#N/A</v>
      </c>
      <c r="P23" s="10" t="e">
        <v>#N/A</v>
      </c>
      <c r="Q23" s="4" t="s">
        <v>2074</v>
      </c>
      <c r="R23" s="6"/>
      <c r="S23" s="4" t="s">
        <v>2075</v>
      </c>
      <c r="T23" s="19" t="s">
        <v>2076</v>
      </c>
      <c r="U23" s="10" t="s">
        <v>2997</v>
      </c>
      <c r="V23" s="6"/>
      <c r="W23" s="7" t="s">
        <v>60</v>
      </c>
      <c r="X23" s="3" t="s">
        <v>3294</v>
      </c>
      <c r="Y23" s="7" t="s">
        <v>60</v>
      </c>
      <c r="Z23" s="3" t="s">
        <v>182</v>
      </c>
      <c r="AA23" s="7" t="s">
        <v>60</v>
      </c>
      <c r="AB23" s="55" t="s">
        <v>3296</v>
      </c>
      <c r="AC23" s="3" t="s">
        <v>3295</v>
      </c>
      <c r="AD23" s="3" t="s">
        <v>21</v>
      </c>
      <c r="AE23" s="6"/>
      <c r="AF23" s="3" t="s">
        <v>21</v>
      </c>
      <c r="AG23" s="3"/>
      <c r="AH23" s="3" t="s">
        <v>27</v>
      </c>
      <c r="AI23" s="3" t="s">
        <v>28</v>
      </c>
      <c r="AJ23" s="55" t="s">
        <v>3299</v>
      </c>
      <c r="AK23" s="55" t="s">
        <v>45</v>
      </c>
      <c r="AL23" s="55" t="s">
        <v>815</v>
      </c>
      <c r="AM23" s="55" t="s">
        <v>5008</v>
      </c>
      <c r="AN23" s="86" t="s">
        <v>5009</v>
      </c>
      <c r="AO23" s="95" t="s">
        <v>3446</v>
      </c>
      <c r="AP23" s="88"/>
      <c r="AQ23" s="88"/>
      <c r="AR23" s="88"/>
      <c r="AS23" s="88"/>
      <c r="AT23" s="88"/>
      <c r="AU23" s="88"/>
      <c r="AV23" s="88"/>
      <c r="AW23" s="88"/>
      <c r="AX23" s="55" t="s">
        <v>3299</v>
      </c>
      <c r="AY23" s="88"/>
      <c r="AZ23" s="88"/>
      <c r="BA23" s="55" t="s">
        <v>3299</v>
      </c>
      <c r="BB23" s="55"/>
      <c r="BC23" s="88"/>
      <c r="BD23" s="55"/>
      <c r="BE23" s="88"/>
      <c r="BF23" s="88"/>
      <c r="BG23" s="88"/>
      <c r="BH23" s="55" t="s">
        <v>21</v>
      </c>
      <c r="BI23" s="55"/>
      <c r="BJ23" s="55"/>
      <c r="BK23" s="55" t="s">
        <v>21</v>
      </c>
      <c r="BL23" s="55"/>
      <c r="BM23" s="55"/>
      <c r="BN23" s="55" t="s">
        <v>21</v>
      </c>
      <c r="BO23" s="55"/>
      <c r="BP23" s="55"/>
      <c r="BQ23" s="96"/>
      <c r="BR23" s="202"/>
    </row>
    <row r="24" spans="1:70" s="91" customFormat="1" ht="63" x14ac:dyDescent="0.25">
      <c r="A24" s="60" t="s">
        <v>967</v>
      </c>
      <c r="B24" s="87" t="s">
        <v>811</v>
      </c>
      <c r="C24" s="6"/>
      <c r="D24" s="6"/>
      <c r="E24" s="6"/>
      <c r="F24" s="3" t="s">
        <v>19</v>
      </c>
      <c r="G24" s="3" t="s">
        <v>1070</v>
      </c>
      <c r="H24" s="3" t="s">
        <v>812</v>
      </c>
      <c r="I24" s="3" t="s">
        <v>1000</v>
      </c>
      <c r="J24" s="55" t="s">
        <v>1000</v>
      </c>
      <c r="K24" s="4" t="s">
        <v>1424</v>
      </c>
      <c r="L24" s="5" t="s">
        <v>303</v>
      </c>
      <c r="M24" s="4" t="s">
        <v>1170</v>
      </c>
      <c r="N24" s="4" t="s">
        <v>2780</v>
      </c>
      <c r="O24" s="10" t="e">
        <v>#N/A</v>
      </c>
      <c r="P24" s="10" t="e">
        <v>#N/A</v>
      </c>
      <c r="Q24" s="4" t="s">
        <v>1425</v>
      </c>
      <c r="R24" s="6"/>
      <c r="S24" s="9" t="s">
        <v>1426</v>
      </c>
      <c r="T24" s="4" t="s">
        <v>21</v>
      </c>
      <c r="U24" s="10" t="s">
        <v>2998</v>
      </c>
      <c r="V24" s="6"/>
      <c r="W24" s="7" t="s">
        <v>60</v>
      </c>
      <c r="X24" s="3" t="s">
        <v>3294</v>
      </c>
      <c r="Y24" s="7" t="s">
        <v>60</v>
      </c>
      <c r="Z24" s="3" t="s">
        <v>182</v>
      </c>
      <c r="AA24" s="7" t="s">
        <v>60</v>
      </c>
      <c r="AB24" s="55" t="s">
        <v>3296</v>
      </c>
      <c r="AC24" s="3" t="s">
        <v>3295</v>
      </c>
      <c r="AD24" s="3" t="s">
        <v>21</v>
      </c>
      <c r="AE24" s="6"/>
      <c r="AF24" s="3" t="s">
        <v>21</v>
      </c>
      <c r="AG24" s="3"/>
      <c r="AH24" s="3" t="s">
        <v>813</v>
      </c>
      <c r="AI24" s="3" t="s">
        <v>564</v>
      </c>
      <c r="AJ24" s="55" t="s">
        <v>21</v>
      </c>
      <c r="AK24" s="55"/>
      <c r="AL24" s="55" t="s">
        <v>21</v>
      </c>
      <c r="AM24" s="55"/>
      <c r="AN24" s="88"/>
      <c r="AO24" s="88"/>
      <c r="AP24" s="88"/>
      <c r="AQ24" s="88"/>
      <c r="AR24" s="88"/>
      <c r="AS24" s="88"/>
      <c r="AT24" s="88"/>
      <c r="AU24" s="88"/>
      <c r="AV24" s="88"/>
      <c r="AW24" s="88"/>
      <c r="AX24" s="88"/>
      <c r="AY24" s="88"/>
      <c r="AZ24" s="88"/>
      <c r="BA24" s="88"/>
      <c r="BB24" s="88"/>
      <c r="BC24" s="88"/>
      <c r="BD24" s="88"/>
      <c r="BE24" s="88"/>
      <c r="BF24" s="88"/>
      <c r="BG24" s="88"/>
      <c r="BH24" s="55" t="s">
        <v>21</v>
      </c>
      <c r="BI24" s="55"/>
      <c r="BJ24" s="55"/>
      <c r="BK24" s="55" t="s">
        <v>21</v>
      </c>
      <c r="BL24" s="55"/>
      <c r="BM24" s="55"/>
      <c r="BN24" s="55" t="s">
        <v>21</v>
      </c>
      <c r="BO24" s="55"/>
      <c r="BP24" s="55"/>
      <c r="BQ24" s="96"/>
      <c r="BR24" s="202"/>
    </row>
    <row r="25" spans="1:70" s="91" customFormat="1" ht="63" x14ac:dyDescent="0.25">
      <c r="A25" s="60" t="s">
        <v>968</v>
      </c>
      <c r="B25" s="87" t="s">
        <v>313</v>
      </c>
      <c r="C25" s="6"/>
      <c r="D25" s="6"/>
      <c r="E25" s="6"/>
      <c r="F25" s="3" t="s">
        <v>19</v>
      </c>
      <c r="G25" s="3" t="s">
        <v>1027</v>
      </c>
      <c r="H25" s="3" t="s">
        <v>314</v>
      </c>
      <c r="I25" s="3" t="s">
        <v>1000</v>
      </c>
      <c r="J25" s="55" t="s">
        <v>1000</v>
      </c>
      <c r="K25" s="4" t="s">
        <v>2068</v>
      </c>
      <c r="L25" s="5" t="s">
        <v>2069</v>
      </c>
      <c r="M25" s="4" t="s">
        <v>1170</v>
      </c>
      <c r="N25" s="4" t="s">
        <v>2780</v>
      </c>
      <c r="O25" s="10" t="e">
        <v>#N/A</v>
      </c>
      <c r="P25" s="10" t="e">
        <v>#N/A</v>
      </c>
      <c r="Q25" s="4" t="s">
        <v>2070</v>
      </c>
      <c r="R25" s="6"/>
      <c r="S25" s="9" t="s">
        <v>2071</v>
      </c>
      <c r="T25" s="4" t="s">
        <v>21</v>
      </c>
      <c r="U25" s="10" t="e">
        <v>#N/A</v>
      </c>
      <c r="V25" s="6"/>
      <c r="W25" s="7" t="s">
        <v>315</v>
      </c>
      <c r="X25" s="3" t="s">
        <v>3294</v>
      </c>
      <c r="Y25" s="7" t="s">
        <v>315</v>
      </c>
      <c r="Z25" s="3" t="s">
        <v>182</v>
      </c>
      <c r="AA25" s="7" t="s">
        <v>315</v>
      </c>
      <c r="AB25" s="55" t="s">
        <v>4942</v>
      </c>
      <c r="AC25" s="3" t="s">
        <v>3297</v>
      </c>
      <c r="AD25" s="3" t="s">
        <v>21</v>
      </c>
      <c r="AE25" s="6"/>
      <c r="AF25" s="3" t="s">
        <v>1047</v>
      </c>
      <c r="AG25" s="7" t="s">
        <v>984</v>
      </c>
      <c r="AH25" s="3" t="s">
        <v>27</v>
      </c>
      <c r="AI25" s="3" t="s">
        <v>28</v>
      </c>
      <c r="AJ25" s="55" t="s">
        <v>4946</v>
      </c>
      <c r="AK25" s="55" t="s">
        <v>68</v>
      </c>
      <c r="AL25" s="55" t="s">
        <v>316</v>
      </c>
      <c r="AM25" s="55" t="s">
        <v>3678</v>
      </c>
      <c r="AN25" s="86" t="s">
        <v>5010</v>
      </c>
      <c r="AO25" s="88" t="s">
        <v>3389</v>
      </c>
      <c r="AP25" s="88"/>
      <c r="AQ25" s="88"/>
      <c r="AR25" s="88"/>
      <c r="AS25" s="88"/>
      <c r="AT25" s="88"/>
      <c r="AU25" s="88"/>
      <c r="AV25" s="88"/>
      <c r="AW25" s="88"/>
      <c r="AX25" s="88"/>
      <c r="AY25" s="88"/>
      <c r="AZ25" s="88"/>
      <c r="BA25" s="88"/>
      <c r="BB25" s="88"/>
      <c r="BC25" s="88" t="s">
        <v>1133</v>
      </c>
      <c r="BD25" s="88" t="s">
        <v>3314</v>
      </c>
      <c r="BE25" s="86" t="s">
        <v>5011</v>
      </c>
      <c r="BF25" s="88" t="s">
        <v>3512</v>
      </c>
      <c r="BG25" s="88" t="s">
        <v>1133</v>
      </c>
      <c r="BH25" s="55" t="s">
        <v>21</v>
      </c>
      <c r="BI25" s="55"/>
      <c r="BJ25" s="55"/>
      <c r="BK25" s="55" t="s">
        <v>21</v>
      </c>
      <c r="BL25" s="55"/>
      <c r="BM25" s="55"/>
      <c r="BN25" s="55" t="s">
        <v>21</v>
      </c>
      <c r="BO25" s="55"/>
      <c r="BP25" s="55"/>
      <c r="BQ25" s="96"/>
      <c r="BR25" s="201"/>
    </row>
    <row r="26" spans="1:70" s="91" customFormat="1" ht="63" x14ac:dyDescent="0.25">
      <c r="A26" s="60" t="s">
        <v>969</v>
      </c>
      <c r="B26" s="87" t="s">
        <v>796</v>
      </c>
      <c r="C26" s="6"/>
      <c r="D26" s="6"/>
      <c r="E26" s="6"/>
      <c r="F26" s="3" t="s">
        <v>19</v>
      </c>
      <c r="G26" s="3" t="s">
        <v>1027</v>
      </c>
      <c r="H26" s="3" t="s">
        <v>797</v>
      </c>
      <c r="I26" s="3" t="s">
        <v>1000</v>
      </c>
      <c r="J26" s="55" t="s">
        <v>1000</v>
      </c>
      <c r="K26" s="4" t="s">
        <v>1956</v>
      </c>
      <c r="L26" s="12" t="s">
        <v>1957</v>
      </c>
      <c r="M26" s="4" t="s">
        <v>1958</v>
      </c>
      <c r="N26" s="4" t="s">
        <v>2780</v>
      </c>
      <c r="O26" s="10" t="e">
        <v>#N/A</v>
      </c>
      <c r="P26" s="10" t="e">
        <v>#N/A</v>
      </c>
      <c r="Q26" s="4" t="s">
        <v>1959</v>
      </c>
      <c r="R26" s="6"/>
      <c r="S26" s="4" t="s">
        <v>1960</v>
      </c>
      <c r="T26" s="4" t="s">
        <v>1961</v>
      </c>
      <c r="U26" s="10" t="s">
        <v>2999</v>
      </c>
      <c r="V26" s="6"/>
      <c r="W26" s="7" t="s">
        <v>798</v>
      </c>
      <c r="X26" s="3" t="s">
        <v>3294</v>
      </c>
      <c r="Y26" s="7" t="s">
        <v>87</v>
      </c>
      <c r="Z26" s="3" t="s">
        <v>182</v>
      </c>
      <c r="AA26" s="7" t="s">
        <v>87</v>
      </c>
      <c r="AB26" s="55" t="s">
        <v>3296</v>
      </c>
      <c r="AC26" s="3" t="s">
        <v>3295</v>
      </c>
      <c r="AD26" s="3" t="s">
        <v>21</v>
      </c>
      <c r="AE26" s="6"/>
      <c r="AF26" s="3" t="s">
        <v>21</v>
      </c>
      <c r="AG26" s="3"/>
      <c r="AH26" s="3" t="s">
        <v>799</v>
      </c>
      <c r="AI26" s="3" t="s">
        <v>564</v>
      </c>
      <c r="AJ26" s="55" t="s">
        <v>21</v>
      </c>
      <c r="AK26" s="55"/>
      <c r="AL26" s="55" t="s">
        <v>21</v>
      </c>
      <c r="AM26" s="55"/>
      <c r="AN26" s="88"/>
      <c r="AO26" s="88"/>
      <c r="AP26" s="88"/>
      <c r="AQ26" s="88"/>
      <c r="AR26" s="88"/>
      <c r="AS26" s="88"/>
      <c r="AT26" s="88"/>
      <c r="AU26" s="88"/>
      <c r="AV26" s="88"/>
      <c r="AW26" s="88"/>
      <c r="AX26" s="88"/>
      <c r="AY26" s="88"/>
      <c r="AZ26" s="88"/>
      <c r="BA26" s="88"/>
      <c r="BB26" s="88"/>
      <c r="BC26" s="88"/>
      <c r="BD26" s="88"/>
      <c r="BE26" s="88"/>
      <c r="BF26" s="88"/>
      <c r="BG26" s="88"/>
      <c r="BH26" s="55" t="s">
        <v>21</v>
      </c>
      <c r="BI26" s="55"/>
      <c r="BJ26" s="55"/>
      <c r="BK26" s="55" t="s">
        <v>21</v>
      </c>
      <c r="BL26" s="55"/>
      <c r="BM26" s="55"/>
      <c r="BN26" s="55" t="s">
        <v>21</v>
      </c>
      <c r="BO26" s="55"/>
      <c r="BP26" s="55"/>
      <c r="BQ26" s="96"/>
      <c r="BR26" s="202"/>
    </row>
    <row r="27" spans="1:70" s="91" customFormat="1" ht="63" x14ac:dyDescent="0.25">
      <c r="A27" s="60" t="s">
        <v>970</v>
      </c>
      <c r="B27" s="87" t="s">
        <v>808</v>
      </c>
      <c r="C27" s="6"/>
      <c r="D27" s="6"/>
      <c r="E27" s="6"/>
      <c r="F27" s="3" t="s">
        <v>19</v>
      </c>
      <c r="G27" s="3" t="s">
        <v>1027</v>
      </c>
      <c r="H27" s="3" t="s">
        <v>809</v>
      </c>
      <c r="I27" s="3" t="s">
        <v>1000</v>
      </c>
      <c r="J27" s="55" t="s">
        <v>1000</v>
      </c>
      <c r="K27" s="9" t="s">
        <v>1322</v>
      </c>
      <c r="L27" s="12" t="s">
        <v>1323</v>
      </c>
      <c r="M27" s="4" t="s">
        <v>1318</v>
      </c>
      <c r="N27" s="4" t="s">
        <v>2780</v>
      </c>
      <c r="O27" s="10" t="e">
        <v>#N/A</v>
      </c>
      <c r="P27" s="10" t="e">
        <v>#N/A</v>
      </c>
      <c r="Q27" s="4" t="s">
        <v>1324</v>
      </c>
      <c r="R27" s="6"/>
      <c r="S27" s="9" t="s">
        <v>1325</v>
      </c>
      <c r="T27" s="4" t="s">
        <v>21</v>
      </c>
      <c r="U27" s="10" t="s">
        <v>3000</v>
      </c>
      <c r="V27" s="6"/>
      <c r="W27" s="7" t="s">
        <v>529</v>
      </c>
      <c r="X27" s="3" t="s">
        <v>3294</v>
      </c>
      <c r="Y27" s="7" t="s">
        <v>529</v>
      </c>
      <c r="Z27" s="3" t="s">
        <v>182</v>
      </c>
      <c r="AA27" s="7" t="s">
        <v>529</v>
      </c>
      <c r="AB27" s="55" t="s">
        <v>3296</v>
      </c>
      <c r="AC27" s="3" t="s">
        <v>3295</v>
      </c>
      <c r="AD27" s="3" t="s">
        <v>21</v>
      </c>
      <c r="AE27" s="6"/>
      <c r="AF27" s="3" t="s">
        <v>21</v>
      </c>
      <c r="AG27" s="3"/>
      <c r="AH27" s="3" t="s">
        <v>27</v>
      </c>
      <c r="AI27" s="3" t="s">
        <v>28</v>
      </c>
      <c r="AJ27" s="55" t="s">
        <v>3299</v>
      </c>
      <c r="AK27" s="55" t="s">
        <v>45</v>
      </c>
      <c r="AL27" s="55" t="s">
        <v>585</v>
      </c>
      <c r="AM27" s="55" t="s">
        <v>4721</v>
      </c>
      <c r="AN27" s="86" t="s">
        <v>2656</v>
      </c>
      <c r="AO27" s="95" t="s">
        <v>3469</v>
      </c>
      <c r="AP27" s="88"/>
      <c r="AQ27" s="88"/>
      <c r="AR27" s="88"/>
      <c r="AS27" s="88"/>
      <c r="AT27" s="88"/>
      <c r="AU27" s="88"/>
      <c r="AV27" s="88"/>
      <c r="AW27" s="88"/>
      <c r="AX27" s="88"/>
      <c r="AY27" s="88"/>
      <c r="AZ27" s="88"/>
      <c r="BA27" s="88"/>
      <c r="BB27" s="88"/>
      <c r="BC27" s="88"/>
      <c r="BD27" s="88"/>
      <c r="BE27" s="88"/>
      <c r="BF27" s="88"/>
      <c r="BG27" s="88"/>
      <c r="BH27" s="55" t="s">
        <v>21</v>
      </c>
      <c r="BI27" s="55"/>
      <c r="BJ27" s="55"/>
      <c r="BK27" s="55" t="s">
        <v>21</v>
      </c>
      <c r="BL27" s="55"/>
      <c r="BM27" s="55"/>
      <c r="BN27" s="55" t="s">
        <v>21</v>
      </c>
      <c r="BO27" s="55"/>
      <c r="BP27" s="55"/>
      <c r="BQ27" s="96"/>
      <c r="BR27" s="202"/>
    </row>
    <row r="28" spans="1:70" s="91" customFormat="1" ht="63" x14ac:dyDescent="0.25">
      <c r="A28" s="60" t="s">
        <v>971</v>
      </c>
      <c r="B28" s="96" t="s">
        <v>1019</v>
      </c>
      <c r="C28" s="6"/>
      <c r="D28" s="6"/>
      <c r="E28" s="6"/>
      <c r="F28" s="10" t="s">
        <v>19</v>
      </c>
      <c r="G28" s="10"/>
      <c r="H28" s="13" t="s">
        <v>1020</v>
      </c>
      <c r="I28" s="10" t="s">
        <v>1000</v>
      </c>
      <c r="J28" s="88" t="s">
        <v>1000</v>
      </c>
      <c r="K28" s="4" t="s">
        <v>2710</v>
      </c>
      <c r="L28" s="12">
        <v>41224</v>
      </c>
      <c r="M28" s="4" t="s">
        <v>1170</v>
      </c>
      <c r="N28" s="4" t="s">
        <v>2780</v>
      </c>
      <c r="O28" s="10" t="e">
        <v>#N/A</v>
      </c>
      <c r="P28" s="10" t="e">
        <v>#N/A</v>
      </c>
      <c r="Q28" s="4" t="s">
        <v>2430</v>
      </c>
      <c r="R28" s="6"/>
      <c r="S28" s="4" t="s">
        <v>2431</v>
      </c>
      <c r="T28" s="4"/>
      <c r="U28" s="10" t="e">
        <v>#N/A</v>
      </c>
      <c r="V28" s="6"/>
      <c r="W28" s="13" t="s">
        <v>1021</v>
      </c>
      <c r="X28" s="3" t="s">
        <v>3294</v>
      </c>
      <c r="Y28" s="13" t="s">
        <v>1021</v>
      </c>
      <c r="Z28" s="10" t="s">
        <v>182</v>
      </c>
      <c r="AA28" s="13" t="s">
        <v>1021</v>
      </c>
      <c r="AB28" s="55" t="s">
        <v>3296</v>
      </c>
      <c r="AC28" s="3" t="s">
        <v>3295</v>
      </c>
      <c r="AD28" s="10"/>
      <c r="AE28" s="6"/>
      <c r="AF28" s="10"/>
      <c r="AG28" s="10"/>
      <c r="AH28" s="10"/>
      <c r="AI28" s="10"/>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96"/>
      <c r="BR28" s="202"/>
    </row>
    <row r="29" spans="1:70" s="91" customFormat="1" ht="63" x14ac:dyDescent="0.25">
      <c r="A29" s="60" t="s">
        <v>972</v>
      </c>
      <c r="B29" s="96" t="s">
        <v>1160</v>
      </c>
      <c r="C29" s="6"/>
      <c r="D29" s="6"/>
      <c r="E29" s="6"/>
      <c r="F29" s="10" t="s">
        <v>19</v>
      </c>
      <c r="G29" s="10"/>
      <c r="H29" s="13" t="s">
        <v>2517</v>
      </c>
      <c r="I29" s="10" t="s">
        <v>1000</v>
      </c>
      <c r="J29" s="88" t="s">
        <v>1000</v>
      </c>
      <c r="K29" s="13" t="s">
        <v>2432</v>
      </c>
      <c r="L29" s="15">
        <v>41506</v>
      </c>
      <c r="M29" s="4" t="s">
        <v>1184</v>
      </c>
      <c r="N29" s="4" t="s">
        <v>2780</v>
      </c>
      <c r="O29" s="10" t="e">
        <v>#N/A</v>
      </c>
      <c r="P29" s="10" t="e">
        <v>#N/A</v>
      </c>
      <c r="Q29" s="10" t="s">
        <v>2433</v>
      </c>
      <c r="R29" s="6"/>
      <c r="S29" s="10"/>
      <c r="T29" s="10"/>
      <c r="U29" s="10" t="e">
        <v>#N/A</v>
      </c>
      <c r="V29" s="6"/>
      <c r="W29" s="13" t="s">
        <v>2518</v>
      </c>
      <c r="X29" s="3" t="s">
        <v>3294</v>
      </c>
      <c r="Y29" s="13" t="s">
        <v>2518</v>
      </c>
      <c r="Z29" s="10" t="s">
        <v>182</v>
      </c>
      <c r="AA29" s="13" t="s">
        <v>2558</v>
      </c>
      <c r="AB29" s="55" t="s">
        <v>3296</v>
      </c>
      <c r="AC29" s="3" t="s">
        <v>3295</v>
      </c>
      <c r="AD29" s="10"/>
      <c r="AE29" s="6"/>
      <c r="AF29" s="10"/>
      <c r="AG29" s="10"/>
      <c r="AH29" s="16" t="s">
        <v>27</v>
      </c>
      <c r="AI29" s="10" t="s">
        <v>28</v>
      </c>
      <c r="AJ29" s="88"/>
      <c r="AK29" s="88"/>
      <c r="AL29" s="88"/>
      <c r="AM29" s="88"/>
      <c r="AN29" s="88"/>
      <c r="AO29" s="88"/>
      <c r="AP29" s="88"/>
      <c r="AQ29" s="88"/>
      <c r="AR29" s="88"/>
      <c r="AS29" s="88" t="s">
        <v>5007</v>
      </c>
      <c r="AT29" s="118" t="s">
        <v>1803</v>
      </c>
      <c r="AU29" s="118" t="s">
        <v>3294</v>
      </c>
      <c r="AV29" s="118" t="s">
        <v>3389</v>
      </c>
      <c r="AW29" s="118"/>
      <c r="AX29" s="88"/>
      <c r="AY29" s="88"/>
      <c r="AZ29" s="88"/>
      <c r="BA29" s="88"/>
      <c r="BB29" s="88"/>
      <c r="BC29" s="88"/>
      <c r="BD29" s="88"/>
      <c r="BE29" s="88"/>
      <c r="BF29" s="88"/>
      <c r="BG29" s="55"/>
      <c r="BH29" s="88"/>
      <c r="BI29" s="88"/>
      <c r="BJ29" s="88"/>
      <c r="BK29" s="88"/>
      <c r="BL29" s="88"/>
      <c r="BM29" s="88"/>
      <c r="BN29" s="88"/>
      <c r="BO29" s="88"/>
      <c r="BP29" s="88"/>
      <c r="BQ29" s="96"/>
      <c r="BR29" s="202"/>
    </row>
    <row r="30" spans="1:70" s="91" customFormat="1" ht="63" x14ac:dyDescent="0.25">
      <c r="A30" s="60" t="s">
        <v>973</v>
      </c>
      <c r="B30" s="87" t="s">
        <v>2505</v>
      </c>
      <c r="C30" s="6"/>
      <c r="D30" s="6"/>
      <c r="E30" s="6"/>
      <c r="F30" s="3" t="s">
        <v>19</v>
      </c>
      <c r="G30" s="3" t="s">
        <v>1027</v>
      </c>
      <c r="H30" s="8" t="s">
        <v>2510</v>
      </c>
      <c r="I30" s="3" t="s">
        <v>1000</v>
      </c>
      <c r="J30" s="55" t="s">
        <v>1000</v>
      </c>
      <c r="K30" s="9" t="s">
        <v>2506</v>
      </c>
      <c r="L30" s="12" t="s">
        <v>2507</v>
      </c>
      <c r="M30" s="4" t="s">
        <v>1170</v>
      </c>
      <c r="N30" s="4" t="s">
        <v>2780</v>
      </c>
      <c r="O30" s="10" t="e">
        <v>#N/A</v>
      </c>
      <c r="P30" s="10" t="e">
        <v>#N/A</v>
      </c>
      <c r="Q30" s="4" t="s">
        <v>2508</v>
      </c>
      <c r="R30" s="6"/>
      <c r="S30" s="9" t="s">
        <v>2509</v>
      </c>
      <c r="T30" s="4" t="s">
        <v>21</v>
      </c>
      <c r="U30" s="10" t="e">
        <v>#N/A</v>
      </c>
      <c r="V30" s="6"/>
      <c r="W30" s="11" t="s">
        <v>2461</v>
      </c>
      <c r="X30" s="3" t="s">
        <v>3294</v>
      </c>
      <c r="Y30" s="11" t="s">
        <v>2461</v>
      </c>
      <c r="Z30" s="3" t="s">
        <v>182</v>
      </c>
      <c r="AA30" s="11" t="s">
        <v>2461</v>
      </c>
      <c r="AB30" s="55" t="s">
        <v>3296</v>
      </c>
      <c r="AC30" s="3" t="s">
        <v>3295</v>
      </c>
      <c r="AD30" s="3" t="s">
        <v>21</v>
      </c>
      <c r="AE30" s="6"/>
      <c r="AF30" s="3" t="s">
        <v>21</v>
      </c>
      <c r="AG30" s="3"/>
      <c r="AH30" s="3" t="s">
        <v>27</v>
      </c>
      <c r="AI30" s="3" t="s">
        <v>28</v>
      </c>
      <c r="AJ30" s="55" t="s">
        <v>21</v>
      </c>
      <c r="AK30" s="55"/>
      <c r="AL30" s="55" t="s">
        <v>21</v>
      </c>
      <c r="AM30" s="55"/>
      <c r="AN30" s="88"/>
      <c r="AO30" s="88"/>
      <c r="AP30" s="88"/>
      <c r="AQ30" s="88"/>
      <c r="AR30" s="88"/>
      <c r="AS30" s="88"/>
      <c r="AT30" s="88"/>
      <c r="AU30" s="88"/>
      <c r="AV30" s="88"/>
      <c r="AW30" s="88"/>
      <c r="AX30" s="88"/>
      <c r="AY30" s="88"/>
      <c r="AZ30" s="88"/>
      <c r="BA30" s="88"/>
      <c r="BB30" s="88"/>
      <c r="BC30" s="88"/>
      <c r="BD30" s="88"/>
      <c r="BE30" s="88"/>
      <c r="BF30" s="88"/>
      <c r="BG30" s="55"/>
      <c r="BH30" s="55" t="s">
        <v>21</v>
      </c>
      <c r="BI30" s="55"/>
      <c r="BJ30" s="55"/>
      <c r="BK30" s="55" t="s">
        <v>21</v>
      </c>
      <c r="BL30" s="55"/>
      <c r="BM30" s="55"/>
      <c r="BN30" s="55" t="s">
        <v>21</v>
      </c>
      <c r="BO30" s="55"/>
      <c r="BP30" s="55"/>
      <c r="BQ30" s="96"/>
      <c r="BR30" s="202"/>
    </row>
    <row r="33" spans="1:41" s="158" customFormat="1" ht="31.15" customHeight="1" x14ac:dyDescent="0.2">
      <c r="A33" s="210" t="s">
        <v>4904</v>
      </c>
      <c r="B33" s="212" t="s">
        <v>987</v>
      </c>
      <c r="C33" s="212" t="s">
        <v>4905</v>
      </c>
      <c r="D33" s="210" t="s">
        <v>4906</v>
      </c>
      <c r="E33" s="210"/>
      <c r="F33" s="210"/>
      <c r="G33" s="210"/>
      <c r="H33" s="210"/>
      <c r="I33" s="210" t="s">
        <v>4907</v>
      </c>
      <c r="J33" s="210" t="s">
        <v>3431</v>
      </c>
      <c r="K33" s="210"/>
      <c r="L33" s="210"/>
      <c r="M33" s="210"/>
      <c r="N33" s="210"/>
      <c r="O33" s="210"/>
      <c r="P33" s="210" t="s">
        <v>4908</v>
      </c>
      <c r="Q33" s="210"/>
      <c r="R33" s="210"/>
      <c r="S33" s="210"/>
      <c r="T33" s="210"/>
      <c r="U33" s="210"/>
      <c r="V33" s="210"/>
      <c r="W33" s="210"/>
      <c r="X33" s="210"/>
      <c r="Y33" s="210" t="s">
        <v>4909</v>
      </c>
      <c r="Z33" s="210"/>
      <c r="AA33" s="210"/>
      <c r="AB33" s="210"/>
      <c r="AC33" s="210"/>
      <c r="AD33" s="210"/>
      <c r="AE33" s="210"/>
      <c r="AF33" s="210"/>
      <c r="AG33" s="210"/>
      <c r="AH33" s="210"/>
      <c r="AI33" s="210" t="s">
        <v>4910</v>
      </c>
      <c r="AJ33" s="210"/>
      <c r="AK33" s="210"/>
      <c r="AL33" s="210" t="s">
        <v>4911</v>
      </c>
      <c r="AM33" s="210"/>
      <c r="AN33" s="210" t="s">
        <v>4912</v>
      </c>
      <c r="AO33" s="210" t="s">
        <v>52</v>
      </c>
    </row>
    <row r="34" spans="1:41" s="158" customFormat="1" ht="75.599999999999994" customHeight="1" x14ac:dyDescent="0.2">
      <c r="A34" s="210"/>
      <c r="B34" s="213"/>
      <c r="C34" s="213"/>
      <c r="D34" s="175" t="s">
        <v>4913</v>
      </c>
      <c r="E34" s="175" t="s">
        <v>4914</v>
      </c>
      <c r="F34" s="175" t="s">
        <v>4915</v>
      </c>
      <c r="G34" s="175" t="s">
        <v>3295</v>
      </c>
      <c r="H34" s="175" t="s">
        <v>3298</v>
      </c>
      <c r="I34" s="210"/>
      <c r="J34" s="175" t="s">
        <v>29</v>
      </c>
      <c r="K34" s="175" t="s">
        <v>35</v>
      </c>
      <c r="L34" s="175" t="s">
        <v>68</v>
      </c>
      <c r="M34" s="175" t="s">
        <v>138</v>
      </c>
      <c r="N34" s="175" t="s">
        <v>45</v>
      </c>
      <c r="O34" s="175" t="s">
        <v>4916</v>
      </c>
      <c r="P34" s="175" t="s">
        <v>1133</v>
      </c>
      <c r="Q34" s="175" t="s">
        <v>1011</v>
      </c>
      <c r="R34" s="175" t="s">
        <v>3299</v>
      </c>
      <c r="S34" s="175" t="s">
        <v>3300</v>
      </c>
      <c r="T34" s="175" t="s">
        <v>3272</v>
      </c>
      <c r="U34" s="175" t="s">
        <v>3301</v>
      </c>
      <c r="V34" s="175" t="s">
        <v>1004</v>
      </c>
      <c r="W34" s="175" t="s">
        <v>2521</v>
      </c>
      <c r="X34" s="175" t="s">
        <v>4917</v>
      </c>
      <c r="Y34" s="175" t="s">
        <v>1133</v>
      </c>
      <c r="Z34" s="175" t="s">
        <v>1011</v>
      </c>
      <c r="AA34" s="175" t="s">
        <v>2471</v>
      </c>
      <c r="AB34" s="175" t="s">
        <v>3299</v>
      </c>
      <c r="AC34" s="175" t="s">
        <v>3300</v>
      </c>
      <c r="AD34" s="175" t="s">
        <v>3272</v>
      </c>
      <c r="AE34" s="175" t="s">
        <v>3301</v>
      </c>
      <c r="AF34" s="175" t="s">
        <v>32</v>
      </c>
      <c r="AG34" s="175" t="s">
        <v>48</v>
      </c>
      <c r="AH34" s="175" t="s">
        <v>3302</v>
      </c>
      <c r="AI34" s="175" t="s">
        <v>4918</v>
      </c>
      <c r="AJ34" s="175" t="s">
        <v>3299</v>
      </c>
      <c r="AK34" s="175" t="s">
        <v>4919</v>
      </c>
      <c r="AL34" s="175" t="s">
        <v>4920</v>
      </c>
      <c r="AM34" s="175" t="s">
        <v>4921</v>
      </c>
      <c r="AN34" s="210"/>
      <c r="AO34" s="210"/>
    </row>
    <row r="35" spans="1:41" s="141" customFormat="1" ht="52.9" customHeight="1" x14ac:dyDescent="0.2">
      <c r="A35" s="46"/>
      <c r="B35" s="142"/>
      <c r="C35" s="175">
        <f t="shared" ref="C35" si="0">SUM(D35:H35)</f>
        <v>24</v>
      </c>
      <c r="D35" s="48">
        <f>SUM((COUNTIF($AB$7:$AB$40,"HT")+(COUNTIF($AB$7:$AB$40,"TK")+(COUNTIF($AB$7:$AB$40,"TP"))+(COUNTIF($AB$7:$AB$40,"TTT")))))</f>
        <v>1</v>
      </c>
      <c r="E35" s="48">
        <f>SUM((COUNTIF($AB$7:$AB$40,"PHT")+(COUNTIF($AB$7:$AB$40,"PK")+(COUNTIF($AB$7:$AB$40,"PP"))+(COUNTIF($AB$7:$AB$40,"PTT")))))</f>
        <v>1</v>
      </c>
      <c r="F35" s="48">
        <f>SUM((COUNTIF($AB$7:$AB$40,"TBM")+(COUNTIF($AB$7:$AB$40,"TT"))))</f>
        <v>1</v>
      </c>
      <c r="G35" s="48">
        <f>COUNTIF($AB$7:$AB$40,"NV")</f>
        <v>21</v>
      </c>
      <c r="H35" s="48">
        <f>COUNTIF($AB$7:$AB$40,"GV")</f>
        <v>0</v>
      </c>
      <c r="I35" s="48">
        <f>COUNTIF($D$7:$D$40,"x")</f>
        <v>1</v>
      </c>
      <c r="J35" s="48">
        <f>COUNTIF($AJ$7:$AJ$40,"TS")</f>
        <v>0</v>
      </c>
      <c r="K35" s="48">
        <f>COUNTIF($AJ$7:$AJ$40,"THS")</f>
        <v>2</v>
      </c>
      <c r="L35" s="48">
        <f>COUNTIF($AJ$7:$AJ$40,"DH")</f>
        <v>10</v>
      </c>
      <c r="M35" s="48">
        <f>COUNTIF($AJ$7:$AJ$40,"CD")</f>
        <v>1</v>
      </c>
      <c r="N35" s="48">
        <f>COUNTIF($AJ$7:$AJ$30,"TC")</f>
        <v>4</v>
      </c>
      <c r="O35" s="48">
        <f>COUNTIF($AJ$7:$AJ$30,"")</f>
        <v>7</v>
      </c>
      <c r="P35" s="48">
        <f>COUNTIF($BA$7:$BA$40,"A")</f>
        <v>8</v>
      </c>
      <c r="Q35" s="48">
        <f>COUNTIF($BA$7:$BA$40,"B")</f>
        <v>1</v>
      </c>
      <c r="R35" s="48">
        <f>COUNTIF($BA$7:$BA$40,"TC")</f>
        <v>3</v>
      </c>
      <c r="S35" s="48">
        <f>COUNTIF($BA$7:$BA$40,"CD")</f>
        <v>0</v>
      </c>
      <c r="T35" s="48">
        <f>COUNTIF($BA$7:$BA$40,"DH")</f>
        <v>0</v>
      </c>
      <c r="U35" s="48">
        <f>COUNTIF($BA$7:$BA$40,"THS")</f>
        <v>0</v>
      </c>
      <c r="V35" s="48">
        <f>COUNTIF($BB$7:$BB$40,"IC3")</f>
        <v>0</v>
      </c>
      <c r="W35" s="48">
        <f>COUNTIF($BA$7:$BA$40,"UD CNTT CB")</f>
        <v>2</v>
      </c>
      <c r="X35" s="48">
        <f>COUNTIF($BA$7:$BA$40,"UD CNTT NC")</f>
        <v>0</v>
      </c>
      <c r="Y35" s="189">
        <f>SUM((COUNTIF($BG$7:$BG$40,"A"))+(COUNTIF($BG$7:$BG$40,"A1")))</f>
        <v>1</v>
      </c>
      <c r="Z35" s="189">
        <f>SUM((COUNTIF($BG$7:$BG$40,"B"))+(COUNTIF($BG$7:$BG$40,"A2")))</f>
        <v>9</v>
      </c>
      <c r="AA35" s="48">
        <f>COUNTIF($BG$7:$BG$40,"C")</f>
        <v>0</v>
      </c>
      <c r="AB35" s="48">
        <f>COUNTIF($BG$7:$BG$40,"TC")</f>
        <v>0</v>
      </c>
      <c r="AC35" s="48">
        <f>COUNTIF($BG$7:$BG$40,"CD")</f>
        <v>0</v>
      </c>
      <c r="AD35" s="48">
        <f>COUNTIF($BG$7:$BG$40,"DH")</f>
        <v>0</v>
      </c>
      <c r="AE35" s="48">
        <f>COUNTIF($BG$7:$BG$40,"THS")</f>
        <v>0</v>
      </c>
      <c r="AF35" s="48">
        <f>COUNTIF($BG$7:$BG$40,"B1")</f>
        <v>3</v>
      </c>
      <c r="AG35" s="48">
        <f>COUNTIF($BG$7:$BG$40,"B2")</f>
        <v>0</v>
      </c>
      <c r="AH35" s="48">
        <f>COUNTIF($BG$7:$BG$40,"C1")</f>
        <v>0</v>
      </c>
      <c r="AI35" s="48">
        <f>COUNTIF($BH$7:$BH$40,"Sơ cấp")</f>
        <v>8</v>
      </c>
      <c r="AJ35" s="48">
        <f>COUNTIF($BH$7:$BH$40,"Trung cấp")</f>
        <v>3</v>
      </c>
      <c r="AK35" s="48">
        <f>COUNTIF($BH$7:$BH$40,"Cao cấp")</f>
        <v>0</v>
      </c>
      <c r="AL35" s="48">
        <f>COUNTIF($X$7:$X$40,"Sở GDĐT TPHCM")</f>
        <v>14</v>
      </c>
      <c r="AM35" s="48">
        <f>COUNTIF($X$7:$X$40,"Trường CĐ Lý Tự Trọng TPHCM")</f>
        <v>10</v>
      </c>
      <c r="AN35" s="48">
        <f>COUNTIF($AG$7:$AG$40,"x")</f>
        <v>5</v>
      </c>
      <c r="AO35" s="48">
        <f>COUNTIF($F$7:$F$40,"Nữ")</f>
        <v>10</v>
      </c>
    </row>
    <row r="1276" spans="42:42" x14ac:dyDescent="0.25">
      <c r="AP1276" s="1">
        <f>COUNTIF(AJ7:AJ8,"Thạc sỹ")</f>
        <v>0</v>
      </c>
    </row>
  </sheetData>
  <autoFilter ref="A6:BQ31"/>
  <mergeCells count="59">
    <mergeCell ref="AO33:AO34"/>
    <mergeCell ref="A33:A34"/>
    <mergeCell ref="B33:B34"/>
    <mergeCell ref="C33:C34"/>
    <mergeCell ref="D33:H33"/>
    <mergeCell ref="I33:I34"/>
    <mergeCell ref="J33:O33"/>
    <mergeCell ref="P33:X33"/>
    <mergeCell ref="Y33:AH33"/>
    <mergeCell ref="AI33:AK33"/>
    <mergeCell ref="AL33:AM33"/>
    <mergeCell ref="AN33:AN3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54"/>
  <sheetViews>
    <sheetView topLeftCell="A4" zoomScaleNormal="100" zoomScaleSheetLayoutView="90" workbookViewId="0">
      <pane ySplit="3" topLeftCell="A7" activePane="bottomLeft" state="frozen"/>
      <selection activeCell="A4" sqref="A4"/>
      <selection pane="bottomLeft" activeCell="B7" sqref="B7"/>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06"/>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77"/>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87"/>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91" customFormat="1" ht="173.25" x14ac:dyDescent="0.25">
      <c r="A7" s="60" t="s">
        <v>950</v>
      </c>
      <c r="B7" s="87" t="s">
        <v>158</v>
      </c>
      <c r="C7" s="98"/>
      <c r="D7" s="88" t="s">
        <v>984</v>
      </c>
      <c r="E7" s="98" t="s">
        <v>984</v>
      </c>
      <c r="F7" s="55" t="s">
        <v>19</v>
      </c>
      <c r="G7" s="55" t="s">
        <v>1100</v>
      </c>
      <c r="H7" s="55" t="s">
        <v>159</v>
      </c>
      <c r="I7" s="55" t="s">
        <v>2724</v>
      </c>
      <c r="J7" s="55" t="s">
        <v>994</v>
      </c>
      <c r="K7" s="100" t="s">
        <v>2026</v>
      </c>
      <c r="L7" s="101" t="s">
        <v>2027</v>
      </c>
      <c r="M7" s="100" t="s">
        <v>1169</v>
      </c>
      <c r="N7" s="100" t="s">
        <v>2780</v>
      </c>
      <c r="O7" s="88" t="s">
        <v>2621</v>
      </c>
      <c r="P7" s="88" t="s">
        <v>2795</v>
      </c>
      <c r="Q7" s="100" t="s">
        <v>2028</v>
      </c>
      <c r="R7" s="98"/>
      <c r="S7" s="100" t="s">
        <v>2029</v>
      </c>
      <c r="T7" s="100" t="s">
        <v>2030</v>
      </c>
      <c r="U7" s="88" t="s">
        <v>3010</v>
      </c>
      <c r="V7" s="98"/>
      <c r="W7" s="43" t="s">
        <v>76</v>
      </c>
      <c r="X7" s="88" t="s">
        <v>33</v>
      </c>
      <c r="Y7" s="43" t="s">
        <v>160</v>
      </c>
      <c r="Z7" s="55" t="s">
        <v>24</v>
      </c>
      <c r="AA7" s="43" t="s">
        <v>160</v>
      </c>
      <c r="AB7" s="55" t="s">
        <v>4941</v>
      </c>
      <c r="AC7" s="55" t="s">
        <v>137</v>
      </c>
      <c r="AD7" s="43" t="s">
        <v>56</v>
      </c>
      <c r="AE7" s="98"/>
      <c r="AF7" s="43" t="s">
        <v>161</v>
      </c>
      <c r="AG7" s="43" t="s">
        <v>984</v>
      </c>
      <c r="AH7" s="55" t="s">
        <v>27</v>
      </c>
      <c r="AI7" s="55" t="s">
        <v>28</v>
      </c>
      <c r="AJ7" s="62" t="s">
        <v>3301</v>
      </c>
      <c r="AK7" s="54" t="s">
        <v>3289</v>
      </c>
      <c r="AL7" s="54" t="s">
        <v>3320</v>
      </c>
      <c r="AM7" s="54" t="s">
        <v>4704</v>
      </c>
      <c r="AN7" s="86" t="s">
        <v>4705</v>
      </c>
      <c r="AO7" s="95" t="s">
        <v>3469</v>
      </c>
      <c r="AP7" s="55" t="s">
        <v>3666</v>
      </c>
      <c r="AQ7" s="54" t="s">
        <v>3722</v>
      </c>
      <c r="AR7" s="88" t="s">
        <v>2579</v>
      </c>
      <c r="AS7" s="55"/>
      <c r="AT7" s="55"/>
      <c r="AU7" s="55"/>
      <c r="AV7" s="55"/>
      <c r="AW7" s="55"/>
      <c r="AX7" s="94" t="s">
        <v>2521</v>
      </c>
      <c r="AY7" s="104">
        <v>43693</v>
      </c>
      <c r="AZ7" s="93"/>
      <c r="BA7" s="55" t="s">
        <v>2521</v>
      </c>
      <c r="BB7" s="55"/>
      <c r="BC7" s="55" t="s">
        <v>2471</v>
      </c>
      <c r="BD7" s="55" t="s">
        <v>32</v>
      </c>
      <c r="BE7" s="54" t="s">
        <v>3384</v>
      </c>
      <c r="BF7" s="88" t="s">
        <v>3558</v>
      </c>
      <c r="BG7" s="55" t="s">
        <v>2471</v>
      </c>
      <c r="BH7" s="55" t="s">
        <v>30</v>
      </c>
      <c r="BI7" s="54" t="s">
        <v>4706</v>
      </c>
      <c r="BJ7" s="55" t="s">
        <v>4707</v>
      </c>
      <c r="BK7" s="55" t="s">
        <v>21</v>
      </c>
      <c r="BL7" s="55"/>
      <c r="BM7" s="55"/>
      <c r="BN7" s="54" t="s">
        <v>4708</v>
      </c>
      <c r="BO7" s="54" t="s">
        <v>4709</v>
      </c>
      <c r="BP7" s="54" t="s">
        <v>4710</v>
      </c>
      <c r="BQ7" s="90" t="s">
        <v>4711</v>
      </c>
      <c r="BR7" s="200" t="s">
        <v>3389</v>
      </c>
    </row>
    <row r="8" spans="1:70" s="91" customFormat="1" ht="236.45" customHeight="1" x14ac:dyDescent="0.25">
      <c r="A8" s="60" t="s">
        <v>951</v>
      </c>
      <c r="B8" s="87" t="s">
        <v>187</v>
      </c>
      <c r="C8" s="88"/>
      <c r="D8" s="88" t="s">
        <v>984</v>
      </c>
      <c r="E8" s="88" t="s">
        <v>984</v>
      </c>
      <c r="F8" s="55" t="s">
        <v>19</v>
      </c>
      <c r="G8" s="55" t="s">
        <v>1068</v>
      </c>
      <c r="H8" s="55" t="s">
        <v>188</v>
      </c>
      <c r="I8" s="55" t="s">
        <v>2722</v>
      </c>
      <c r="J8" s="55" t="s">
        <v>994</v>
      </c>
      <c r="K8" s="100" t="s">
        <v>1394</v>
      </c>
      <c r="L8" s="101" t="s">
        <v>1395</v>
      </c>
      <c r="M8" s="100" t="s">
        <v>1184</v>
      </c>
      <c r="N8" s="100" t="s">
        <v>2780</v>
      </c>
      <c r="O8" s="88" t="s">
        <v>2782</v>
      </c>
      <c r="P8" s="88" t="s">
        <v>2807</v>
      </c>
      <c r="Q8" s="100" t="s">
        <v>1396</v>
      </c>
      <c r="R8" s="98"/>
      <c r="S8" s="100" t="s">
        <v>1397</v>
      </c>
      <c r="T8" s="100" t="s">
        <v>21</v>
      </c>
      <c r="U8" s="88" t="s">
        <v>3009</v>
      </c>
      <c r="V8" s="98"/>
      <c r="W8" s="43" t="s">
        <v>189</v>
      </c>
      <c r="X8" s="55" t="s">
        <v>33</v>
      </c>
      <c r="Y8" s="43" t="s">
        <v>190</v>
      </c>
      <c r="Z8" s="55" t="s">
        <v>24</v>
      </c>
      <c r="AA8" s="43" t="s">
        <v>191</v>
      </c>
      <c r="AB8" s="3" t="s">
        <v>4944</v>
      </c>
      <c r="AC8" s="55" t="s">
        <v>2449</v>
      </c>
      <c r="AD8" s="116" t="s">
        <v>5111</v>
      </c>
      <c r="AE8" s="98"/>
      <c r="AF8" s="55" t="s">
        <v>21</v>
      </c>
      <c r="AG8" s="55"/>
      <c r="AH8" s="55" t="s">
        <v>27</v>
      </c>
      <c r="AI8" s="55" t="s">
        <v>28</v>
      </c>
      <c r="AJ8" s="62" t="s">
        <v>3301</v>
      </c>
      <c r="AK8" s="54" t="s">
        <v>3289</v>
      </c>
      <c r="AL8" s="54" t="s">
        <v>3804</v>
      </c>
      <c r="AM8" s="97" t="s">
        <v>2579</v>
      </c>
      <c r="AN8" s="86" t="s">
        <v>4697</v>
      </c>
      <c r="AO8" s="88" t="s">
        <v>3389</v>
      </c>
      <c r="AP8" s="54" t="s">
        <v>4699</v>
      </c>
      <c r="AQ8" s="54" t="s">
        <v>4700</v>
      </c>
      <c r="AR8" s="54" t="s">
        <v>4701</v>
      </c>
      <c r="AS8" s="55"/>
      <c r="AT8" s="55"/>
      <c r="AU8" s="55"/>
      <c r="AV8" s="55"/>
      <c r="AW8" s="55"/>
      <c r="AX8" s="94" t="s">
        <v>2521</v>
      </c>
      <c r="AY8" s="54" t="s">
        <v>4956</v>
      </c>
      <c r="AZ8" s="54" t="s">
        <v>3512</v>
      </c>
      <c r="BA8" s="55" t="s">
        <v>2521</v>
      </c>
      <c r="BB8" s="55"/>
      <c r="BC8" s="55" t="s">
        <v>1011</v>
      </c>
      <c r="BD8" s="55" t="s">
        <v>983</v>
      </c>
      <c r="BE8" s="54" t="s">
        <v>3390</v>
      </c>
      <c r="BF8" s="88" t="s">
        <v>3294</v>
      </c>
      <c r="BG8" s="55" t="s">
        <v>1011</v>
      </c>
      <c r="BH8" s="55" t="s">
        <v>45</v>
      </c>
      <c r="BI8" s="54" t="s">
        <v>4376</v>
      </c>
      <c r="BJ8" s="55" t="s">
        <v>3620</v>
      </c>
      <c r="BK8" s="55" t="s">
        <v>21</v>
      </c>
      <c r="BL8" s="55"/>
      <c r="BM8" s="55"/>
      <c r="BN8" s="55" t="s">
        <v>4686</v>
      </c>
      <c r="BO8" s="54" t="s">
        <v>4702</v>
      </c>
      <c r="BP8" s="55" t="s">
        <v>3620</v>
      </c>
      <c r="BQ8" s="90" t="s">
        <v>4703</v>
      </c>
      <c r="BR8" s="200" t="s">
        <v>3389</v>
      </c>
    </row>
    <row r="9" spans="1:70" s="91" customFormat="1" ht="78.75" x14ac:dyDescent="0.25">
      <c r="A9" s="60" t="s">
        <v>952</v>
      </c>
      <c r="B9" s="87" t="s">
        <v>145</v>
      </c>
      <c r="C9" s="88"/>
      <c r="D9" s="88" t="s">
        <v>984</v>
      </c>
      <c r="E9" s="88" t="s">
        <v>984</v>
      </c>
      <c r="F9" s="55" t="s">
        <v>52</v>
      </c>
      <c r="G9" s="55" t="s">
        <v>1027</v>
      </c>
      <c r="H9" s="55" t="s">
        <v>146</v>
      </c>
      <c r="I9" s="88" t="s">
        <v>991</v>
      </c>
      <c r="J9" s="55" t="s">
        <v>994</v>
      </c>
      <c r="K9" s="100" t="s">
        <v>1871</v>
      </c>
      <c r="L9" s="101" t="s">
        <v>1872</v>
      </c>
      <c r="M9" s="100" t="s">
        <v>1184</v>
      </c>
      <c r="N9" s="100" t="s">
        <v>2780</v>
      </c>
      <c r="O9" s="88" t="s">
        <v>2782</v>
      </c>
      <c r="P9" s="88" t="s">
        <v>2808</v>
      </c>
      <c r="Q9" s="100" t="s">
        <v>1873</v>
      </c>
      <c r="R9" s="98"/>
      <c r="S9" s="100" t="s">
        <v>1874</v>
      </c>
      <c r="T9" s="100" t="s">
        <v>21</v>
      </c>
      <c r="U9" s="88" t="s">
        <v>3011</v>
      </c>
      <c r="V9" s="98"/>
      <c r="W9" s="43" t="s">
        <v>41</v>
      </c>
      <c r="X9" s="55" t="s">
        <v>33</v>
      </c>
      <c r="Y9" s="43" t="s">
        <v>41</v>
      </c>
      <c r="Z9" s="55" t="s">
        <v>24</v>
      </c>
      <c r="AA9" s="43" t="s">
        <v>41</v>
      </c>
      <c r="AB9" s="55" t="s">
        <v>4941</v>
      </c>
      <c r="AC9" s="55" t="s">
        <v>137</v>
      </c>
      <c r="AD9" s="43" t="s">
        <v>147</v>
      </c>
      <c r="AE9" s="98"/>
      <c r="AF9" s="43" t="s">
        <v>148</v>
      </c>
      <c r="AG9" s="43" t="s">
        <v>984</v>
      </c>
      <c r="AH9" s="55" t="s">
        <v>27</v>
      </c>
      <c r="AI9" s="55" t="s">
        <v>28</v>
      </c>
      <c r="AJ9" s="62" t="s">
        <v>3301</v>
      </c>
      <c r="AK9" s="54" t="s">
        <v>3977</v>
      </c>
      <c r="AL9" s="54" t="s">
        <v>4680</v>
      </c>
      <c r="AM9" s="54" t="s">
        <v>4681</v>
      </c>
      <c r="AN9" s="86" t="s">
        <v>4682</v>
      </c>
      <c r="AO9" s="86" t="s">
        <v>4641</v>
      </c>
      <c r="AP9" s="88" t="s">
        <v>1014</v>
      </c>
      <c r="AQ9" s="86" t="s">
        <v>4683</v>
      </c>
      <c r="AR9" s="88" t="s">
        <v>3485</v>
      </c>
      <c r="AS9" s="55"/>
      <c r="AT9" s="55"/>
      <c r="AU9" s="55"/>
      <c r="AV9" s="55"/>
      <c r="AW9" s="55"/>
      <c r="AX9" s="55" t="s">
        <v>1133</v>
      </c>
      <c r="AY9" s="93">
        <v>36523</v>
      </c>
      <c r="AZ9" s="93" t="s">
        <v>4156</v>
      </c>
      <c r="BA9" s="55" t="s">
        <v>1133</v>
      </c>
      <c r="BB9" s="55"/>
      <c r="BC9" s="55" t="s">
        <v>68</v>
      </c>
      <c r="BD9" s="55" t="s">
        <v>3302</v>
      </c>
      <c r="BE9" s="55" t="s">
        <v>3381</v>
      </c>
      <c r="BF9" s="88" t="s">
        <v>4684</v>
      </c>
      <c r="BG9" s="66" t="s">
        <v>4946</v>
      </c>
      <c r="BH9" s="55" t="s">
        <v>45</v>
      </c>
      <c r="BI9" s="54" t="s">
        <v>4685</v>
      </c>
      <c r="BJ9" s="55" t="s">
        <v>4425</v>
      </c>
      <c r="BK9" s="55" t="s">
        <v>21</v>
      </c>
      <c r="BL9" s="55"/>
      <c r="BM9" s="55"/>
      <c r="BN9" s="55" t="s">
        <v>4686</v>
      </c>
      <c r="BO9" s="54" t="s">
        <v>4687</v>
      </c>
      <c r="BP9" s="55" t="s">
        <v>3620</v>
      </c>
      <c r="BQ9" s="90" t="s">
        <v>4688</v>
      </c>
      <c r="BR9" s="200" t="s">
        <v>3389</v>
      </c>
    </row>
    <row r="10" spans="1:70" s="91" customFormat="1" ht="79.150000000000006" customHeight="1" x14ac:dyDescent="0.25">
      <c r="A10" s="60" t="s">
        <v>953</v>
      </c>
      <c r="B10" s="87" t="s">
        <v>489</v>
      </c>
      <c r="C10" s="88"/>
      <c r="D10" s="88" t="s">
        <v>984</v>
      </c>
      <c r="E10" s="88" t="s">
        <v>984</v>
      </c>
      <c r="F10" s="55" t="s">
        <v>52</v>
      </c>
      <c r="G10" s="55" t="s">
        <v>1041</v>
      </c>
      <c r="H10" s="55" t="s">
        <v>490</v>
      </c>
      <c r="I10" s="55" t="s">
        <v>990</v>
      </c>
      <c r="J10" s="55" t="s">
        <v>994</v>
      </c>
      <c r="K10" s="100" t="s">
        <v>1431</v>
      </c>
      <c r="L10" s="101" t="s">
        <v>1432</v>
      </c>
      <c r="M10" s="100" t="s">
        <v>1169</v>
      </c>
      <c r="N10" s="100" t="s">
        <v>2780</v>
      </c>
      <c r="O10" s="88" t="s">
        <v>2621</v>
      </c>
      <c r="P10" s="88" t="s">
        <v>2809</v>
      </c>
      <c r="Q10" s="100" t="s">
        <v>1433</v>
      </c>
      <c r="R10" s="98"/>
      <c r="S10" s="114" t="s">
        <v>1434</v>
      </c>
      <c r="T10" s="97" t="s">
        <v>1435</v>
      </c>
      <c r="U10" s="88" t="s">
        <v>3012</v>
      </c>
      <c r="V10" s="98"/>
      <c r="W10" s="43" t="s">
        <v>136</v>
      </c>
      <c r="X10" s="55" t="s">
        <v>33</v>
      </c>
      <c r="Y10" s="43" t="s">
        <v>491</v>
      </c>
      <c r="Z10" s="55" t="s">
        <v>90</v>
      </c>
      <c r="AA10" s="43" t="s">
        <v>491</v>
      </c>
      <c r="AB10" s="55" t="s">
        <v>3296</v>
      </c>
      <c r="AC10" s="55" t="s">
        <v>3295</v>
      </c>
      <c r="AD10" s="55" t="s">
        <v>21</v>
      </c>
      <c r="AE10" s="98"/>
      <c r="AF10" s="55" t="s">
        <v>21</v>
      </c>
      <c r="AG10" s="55"/>
      <c r="AH10" s="55" t="s">
        <v>27</v>
      </c>
      <c r="AI10" s="55" t="s">
        <v>28</v>
      </c>
      <c r="AJ10" s="62" t="s">
        <v>3301</v>
      </c>
      <c r="AK10" s="54" t="s">
        <v>3289</v>
      </c>
      <c r="AL10" s="54" t="s">
        <v>3322</v>
      </c>
      <c r="AM10" s="54" t="s">
        <v>4712</v>
      </c>
      <c r="AN10" s="86" t="s">
        <v>4713</v>
      </c>
      <c r="AO10" s="86" t="s">
        <v>4665</v>
      </c>
      <c r="AP10" s="88" t="s">
        <v>1014</v>
      </c>
      <c r="AQ10" s="86" t="s">
        <v>4714</v>
      </c>
      <c r="AR10" s="88" t="s">
        <v>3558</v>
      </c>
      <c r="AS10" s="88"/>
      <c r="AT10" s="88"/>
      <c r="AU10" s="88"/>
      <c r="AV10" s="88"/>
      <c r="AW10" s="88"/>
      <c r="AX10" s="55" t="s">
        <v>68</v>
      </c>
      <c r="AY10" s="93">
        <v>38636</v>
      </c>
      <c r="AZ10" s="93" t="s">
        <v>3686</v>
      </c>
      <c r="BA10" s="55" t="s">
        <v>4946</v>
      </c>
      <c r="BB10" s="55"/>
      <c r="BC10" s="54" t="s">
        <v>3532</v>
      </c>
      <c r="BD10" s="55" t="s">
        <v>32</v>
      </c>
      <c r="BE10" s="54" t="s">
        <v>4715</v>
      </c>
      <c r="BF10" s="86" t="s">
        <v>4716</v>
      </c>
      <c r="BG10" s="55" t="s">
        <v>32</v>
      </c>
      <c r="BH10" s="94" t="s">
        <v>45</v>
      </c>
      <c r="BI10" s="55"/>
      <c r="BJ10" s="55"/>
      <c r="BK10" s="55" t="s">
        <v>21</v>
      </c>
      <c r="BL10" s="55"/>
      <c r="BM10" s="55"/>
      <c r="BN10" s="55" t="s">
        <v>21</v>
      </c>
      <c r="BO10" s="55"/>
      <c r="BP10" s="55"/>
      <c r="BQ10" s="90" t="s">
        <v>4717</v>
      </c>
      <c r="BR10" s="200" t="s">
        <v>3389</v>
      </c>
    </row>
    <row r="11" spans="1:70" s="203" customFormat="1" ht="63" x14ac:dyDescent="0.25">
      <c r="A11" s="60" t="s">
        <v>954</v>
      </c>
      <c r="B11" s="2" t="s">
        <v>903</v>
      </c>
      <c r="C11" s="6"/>
      <c r="D11" s="6"/>
      <c r="E11" s="6"/>
      <c r="F11" s="3" t="s">
        <v>19</v>
      </c>
      <c r="G11" s="3" t="s">
        <v>1129</v>
      </c>
      <c r="H11" s="3" t="s">
        <v>904</v>
      </c>
      <c r="I11" s="3" t="s">
        <v>994</v>
      </c>
      <c r="J11" s="3" t="s">
        <v>994</v>
      </c>
      <c r="K11" s="4" t="s">
        <v>2356</v>
      </c>
      <c r="L11" s="12" t="s">
        <v>2566</v>
      </c>
      <c r="M11" s="4" t="s">
        <v>1858</v>
      </c>
      <c r="N11" s="4" t="s">
        <v>2780</v>
      </c>
      <c r="O11" s="10" t="e">
        <v>#N/A</v>
      </c>
      <c r="P11" s="10" t="e">
        <v>#N/A</v>
      </c>
      <c r="Q11" s="4" t="s">
        <v>2357</v>
      </c>
      <c r="R11" s="6"/>
      <c r="S11" s="9" t="s">
        <v>2358</v>
      </c>
      <c r="T11" s="4" t="s">
        <v>2359</v>
      </c>
      <c r="U11" s="10" t="s">
        <v>3021</v>
      </c>
      <c r="V11" s="6"/>
      <c r="W11" s="7" t="s">
        <v>905</v>
      </c>
      <c r="X11" s="3" t="s">
        <v>3294</v>
      </c>
      <c r="Y11" s="7" t="s">
        <v>905</v>
      </c>
      <c r="Z11" s="3" t="s">
        <v>182</v>
      </c>
      <c r="AA11" s="7" t="s">
        <v>905</v>
      </c>
      <c r="AB11" s="55" t="s">
        <v>3296</v>
      </c>
      <c r="AC11" s="55" t="s">
        <v>3295</v>
      </c>
      <c r="AD11" s="3" t="s">
        <v>21</v>
      </c>
      <c r="AE11" s="6"/>
      <c r="AF11" s="7" t="s">
        <v>906</v>
      </c>
      <c r="AG11" s="7" t="s">
        <v>984</v>
      </c>
      <c r="AH11" s="3" t="s">
        <v>27</v>
      </c>
      <c r="AI11" s="3" t="s">
        <v>28</v>
      </c>
      <c r="AJ11" s="62" t="s">
        <v>4946</v>
      </c>
      <c r="AK11" s="3"/>
      <c r="AL11" s="3" t="s">
        <v>250</v>
      </c>
      <c r="AM11" s="3"/>
      <c r="AN11" s="10"/>
      <c r="AO11" s="10"/>
      <c r="AP11" s="13" t="s">
        <v>2588</v>
      </c>
      <c r="AQ11" s="13"/>
      <c r="AR11" s="13"/>
      <c r="AS11" s="13"/>
      <c r="AT11" s="13"/>
      <c r="AU11" s="13"/>
      <c r="AV11" s="13"/>
      <c r="AW11" s="13"/>
      <c r="AX11" s="3" t="s">
        <v>47</v>
      </c>
      <c r="AY11" s="10"/>
      <c r="AZ11" s="10"/>
      <c r="BA11" s="3" t="s">
        <v>1011</v>
      </c>
      <c r="BB11" s="3"/>
      <c r="BC11" s="10"/>
      <c r="BD11" s="3" t="s">
        <v>983</v>
      </c>
      <c r="BE11" s="10"/>
      <c r="BF11" s="10"/>
      <c r="BG11" s="3" t="s">
        <v>983</v>
      </c>
      <c r="BH11" s="3" t="s">
        <v>45</v>
      </c>
      <c r="BI11" s="3"/>
      <c r="BJ11" s="3"/>
      <c r="BK11" s="3" t="s">
        <v>21</v>
      </c>
      <c r="BL11" s="3"/>
      <c r="BM11" s="3"/>
      <c r="BN11" s="3" t="s">
        <v>21</v>
      </c>
      <c r="BO11" s="3"/>
      <c r="BP11" s="3"/>
      <c r="BQ11" s="27"/>
      <c r="BR11" s="201"/>
    </row>
    <row r="12" spans="1:70" s="203" customFormat="1" ht="63" x14ac:dyDescent="0.25">
      <c r="A12" s="60" t="s">
        <v>955</v>
      </c>
      <c r="B12" s="2" t="s">
        <v>2587</v>
      </c>
      <c r="C12" s="6"/>
      <c r="D12" s="6"/>
      <c r="E12" s="6"/>
      <c r="F12" s="3" t="s">
        <v>52</v>
      </c>
      <c r="G12" s="3" t="s">
        <v>1124</v>
      </c>
      <c r="H12" s="3" t="s">
        <v>937</v>
      </c>
      <c r="I12" s="3" t="s">
        <v>994</v>
      </c>
      <c r="J12" s="3" t="s">
        <v>994</v>
      </c>
      <c r="K12" s="4" t="s">
        <v>2174</v>
      </c>
      <c r="L12" s="12" t="s">
        <v>2175</v>
      </c>
      <c r="M12" s="4" t="s">
        <v>2176</v>
      </c>
      <c r="N12" s="4" t="s">
        <v>2780</v>
      </c>
      <c r="O12" s="10" t="s">
        <v>2621</v>
      </c>
      <c r="P12" s="10" t="s">
        <v>2816</v>
      </c>
      <c r="Q12" s="4" t="s">
        <v>2177</v>
      </c>
      <c r="R12" s="6"/>
      <c r="S12" s="4" t="s">
        <v>2178</v>
      </c>
      <c r="T12" s="4" t="s">
        <v>2179</v>
      </c>
      <c r="U12" s="10" t="s">
        <v>3020</v>
      </c>
      <c r="V12" s="6"/>
      <c r="W12" s="11" t="s">
        <v>1161</v>
      </c>
      <c r="X12" s="10" t="s">
        <v>33</v>
      </c>
      <c r="Y12" s="7" t="s">
        <v>769</v>
      </c>
      <c r="Z12" s="3" t="s">
        <v>90</v>
      </c>
      <c r="AA12" s="7" t="s">
        <v>297</v>
      </c>
      <c r="AB12" s="55" t="s">
        <v>3296</v>
      </c>
      <c r="AC12" s="55" t="s">
        <v>3295</v>
      </c>
      <c r="AD12" s="3" t="s">
        <v>21</v>
      </c>
      <c r="AE12" s="6"/>
      <c r="AF12" s="3" t="s">
        <v>21</v>
      </c>
      <c r="AG12" s="3" t="s">
        <v>984</v>
      </c>
      <c r="AH12" s="3" t="s">
        <v>27</v>
      </c>
      <c r="AI12" s="3" t="s">
        <v>28</v>
      </c>
      <c r="AJ12" s="62" t="s">
        <v>4946</v>
      </c>
      <c r="AK12" s="3"/>
      <c r="AL12" s="3" t="s">
        <v>154</v>
      </c>
      <c r="AM12" s="3"/>
      <c r="AN12" s="10"/>
      <c r="AO12" s="10"/>
      <c r="AP12" s="10" t="s">
        <v>2560</v>
      </c>
      <c r="AQ12" s="10"/>
      <c r="AR12" s="10"/>
      <c r="AS12" s="10"/>
      <c r="AT12" s="10"/>
      <c r="AU12" s="10"/>
      <c r="AV12" s="10"/>
      <c r="AW12" s="10"/>
      <c r="AX12" s="3" t="s">
        <v>68</v>
      </c>
      <c r="AY12" s="10"/>
      <c r="AZ12" s="10"/>
      <c r="BA12" s="3" t="s">
        <v>4946</v>
      </c>
      <c r="BB12" s="3"/>
      <c r="BC12" s="10"/>
      <c r="BD12" s="3" t="s">
        <v>983</v>
      </c>
      <c r="BE12" s="10"/>
      <c r="BF12" s="10"/>
      <c r="BG12" s="3" t="s">
        <v>983</v>
      </c>
      <c r="BH12" s="3" t="s">
        <v>101</v>
      </c>
      <c r="BI12" s="3"/>
      <c r="BJ12" s="3"/>
      <c r="BK12" s="3" t="s">
        <v>21</v>
      </c>
      <c r="BL12" s="3"/>
      <c r="BM12" s="3"/>
      <c r="BN12" s="3" t="s">
        <v>21</v>
      </c>
      <c r="BO12" s="3"/>
      <c r="BP12" s="3"/>
      <c r="BQ12" s="14"/>
      <c r="BR12" s="201"/>
    </row>
    <row r="13" spans="1:70" s="203" customFormat="1" ht="63" x14ac:dyDescent="0.25">
      <c r="A13" s="60" t="s">
        <v>956</v>
      </c>
      <c r="B13" s="2" t="s">
        <v>781</v>
      </c>
      <c r="C13" s="6"/>
      <c r="D13" s="6"/>
      <c r="E13" s="6"/>
      <c r="F13" s="3" t="s">
        <v>19</v>
      </c>
      <c r="G13" s="3" t="s">
        <v>1027</v>
      </c>
      <c r="H13" s="3" t="s">
        <v>782</v>
      </c>
      <c r="I13" s="3" t="s">
        <v>994</v>
      </c>
      <c r="J13" s="3" t="s">
        <v>994</v>
      </c>
      <c r="K13" s="4" t="s">
        <v>2039</v>
      </c>
      <c r="L13" s="5" t="s">
        <v>2040</v>
      </c>
      <c r="M13" s="4" t="s">
        <v>1170</v>
      </c>
      <c r="N13" s="4" t="s">
        <v>2780</v>
      </c>
      <c r="O13" s="10" t="e">
        <v>#N/A</v>
      </c>
      <c r="P13" s="10" t="e">
        <v>#N/A</v>
      </c>
      <c r="Q13" s="4" t="s">
        <v>2041</v>
      </c>
      <c r="R13" s="6"/>
      <c r="S13" s="4" t="s">
        <v>2042</v>
      </c>
      <c r="T13" s="4" t="s">
        <v>21</v>
      </c>
      <c r="U13" s="10" t="s">
        <v>3022</v>
      </c>
      <c r="V13" s="6"/>
      <c r="W13" s="7" t="s">
        <v>783</v>
      </c>
      <c r="X13" s="3" t="s">
        <v>3294</v>
      </c>
      <c r="Y13" s="7" t="s">
        <v>783</v>
      </c>
      <c r="Z13" s="3" t="s">
        <v>182</v>
      </c>
      <c r="AA13" s="7" t="s">
        <v>783</v>
      </c>
      <c r="AB13" s="55" t="s">
        <v>3296</v>
      </c>
      <c r="AC13" s="55" t="s">
        <v>3295</v>
      </c>
      <c r="AD13" s="3" t="s">
        <v>21</v>
      </c>
      <c r="AE13" s="6"/>
      <c r="AF13" s="3" t="s">
        <v>21</v>
      </c>
      <c r="AG13" s="3"/>
      <c r="AH13" s="3" t="s">
        <v>27</v>
      </c>
      <c r="AI13" s="3" t="s">
        <v>28</v>
      </c>
      <c r="AJ13" s="62" t="s">
        <v>4946</v>
      </c>
      <c r="AK13" s="3"/>
      <c r="AL13" s="3" t="s">
        <v>784</v>
      </c>
      <c r="AM13" s="3"/>
      <c r="AN13" s="10"/>
      <c r="AO13" s="10"/>
      <c r="AP13" s="10" t="s">
        <v>2589</v>
      </c>
      <c r="AQ13" s="10"/>
      <c r="AR13" s="10"/>
      <c r="AS13" s="10"/>
      <c r="AT13" s="10"/>
      <c r="AU13" s="10"/>
      <c r="AV13" s="10"/>
      <c r="AW13" s="10"/>
      <c r="AX13" s="3" t="s">
        <v>47</v>
      </c>
      <c r="AY13" s="10"/>
      <c r="AZ13" s="10"/>
      <c r="BA13" s="3" t="s">
        <v>1011</v>
      </c>
      <c r="BB13" s="3"/>
      <c r="BC13" s="10"/>
      <c r="BD13" s="3" t="s">
        <v>983</v>
      </c>
      <c r="BE13" s="10"/>
      <c r="BF13" s="10"/>
      <c r="BG13" s="3" t="s">
        <v>983</v>
      </c>
      <c r="BH13" s="3" t="s">
        <v>21</v>
      </c>
      <c r="BI13" s="3"/>
      <c r="BJ13" s="3"/>
      <c r="BK13" s="3" t="s">
        <v>21</v>
      </c>
      <c r="BL13" s="3"/>
      <c r="BM13" s="3"/>
      <c r="BN13" s="3" t="s">
        <v>21</v>
      </c>
      <c r="BO13" s="3"/>
      <c r="BP13" s="3"/>
      <c r="BQ13" s="14"/>
      <c r="BR13" s="201"/>
    </row>
    <row r="14" spans="1:70" s="203" customFormat="1" ht="78.75" x14ac:dyDescent="0.25">
      <c r="A14" s="60" t="s">
        <v>957</v>
      </c>
      <c r="B14" s="2" t="s">
        <v>859</v>
      </c>
      <c r="C14" s="6"/>
      <c r="D14" s="6"/>
      <c r="E14" s="6"/>
      <c r="F14" s="3" t="s">
        <v>52</v>
      </c>
      <c r="G14" s="3" t="s">
        <v>1030</v>
      </c>
      <c r="H14" s="3" t="s">
        <v>860</v>
      </c>
      <c r="I14" s="3" t="s">
        <v>994</v>
      </c>
      <c r="J14" s="3" t="s">
        <v>994</v>
      </c>
      <c r="K14" s="9" t="s">
        <v>1888</v>
      </c>
      <c r="L14" s="12" t="s">
        <v>1889</v>
      </c>
      <c r="M14" s="4" t="s">
        <v>1170</v>
      </c>
      <c r="N14" s="4" t="s">
        <v>2780</v>
      </c>
      <c r="O14" s="10" t="s">
        <v>2621</v>
      </c>
      <c r="P14" s="10" t="s">
        <v>2810</v>
      </c>
      <c r="Q14" s="4" t="s">
        <v>1890</v>
      </c>
      <c r="R14" s="6"/>
      <c r="S14" s="4" t="s">
        <v>1891</v>
      </c>
      <c r="T14" s="19" t="s">
        <v>1892</v>
      </c>
      <c r="U14" s="10" t="s">
        <v>3014</v>
      </c>
      <c r="V14" s="6"/>
      <c r="W14" s="7" t="s">
        <v>327</v>
      </c>
      <c r="X14" s="3" t="s">
        <v>33</v>
      </c>
      <c r="Y14" s="7" t="s">
        <v>861</v>
      </c>
      <c r="Z14" s="3" t="s">
        <v>90</v>
      </c>
      <c r="AA14" s="7" t="s">
        <v>861</v>
      </c>
      <c r="AB14" s="55" t="s">
        <v>3296</v>
      </c>
      <c r="AC14" s="55" t="s">
        <v>3295</v>
      </c>
      <c r="AD14" s="3" t="s">
        <v>21</v>
      </c>
      <c r="AE14" s="6"/>
      <c r="AF14" s="3" t="s">
        <v>21</v>
      </c>
      <c r="AG14" s="3"/>
      <c r="AH14" s="3" t="s">
        <v>27</v>
      </c>
      <c r="AI14" s="3" t="s">
        <v>28</v>
      </c>
      <c r="AJ14" s="3" t="s">
        <v>4946</v>
      </c>
      <c r="AK14" s="3"/>
      <c r="AL14" s="3" t="s">
        <v>214</v>
      </c>
      <c r="AM14" s="3"/>
      <c r="AN14" s="10"/>
      <c r="AO14" s="10"/>
      <c r="AP14" s="10" t="s">
        <v>2560</v>
      </c>
      <c r="AQ14" s="10"/>
      <c r="AR14" s="10"/>
      <c r="AS14" s="10"/>
      <c r="AT14" s="10"/>
      <c r="AU14" s="10"/>
      <c r="AV14" s="10"/>
      <c r="AW14" s="10"/>
      <c r="AX14" s="3" t="s">
        <v>47</v>
      </c>
      <c r="AY14" s="10"/>
      <c r="AZ14" s="10"/>
      <c r="BA14" s="3" t="s">
        <v>1011</v>
      </c>
      <c r="BB14" s="3"/>
      <c r="BC14" s="3" t="s">
        <v>32</v>
      </c>
      <c r="BD14" s="3" t="s">
        <v>32</v>
      </c>
      <c r="BE14" s="10"/>
      <c r="BF14" s="10"/>
      <c r="BG14" s="3" t="s">
        <v>32</v>
      </c>
      <c r="BH14" s="3" t="s">
        <v>101</v>
      </c>
      <c r="BI14" s="3"/>
      <c r="BJ14" s="3"/>
      <c r="BK14" s="3" t="s">
        <v>2448</v>
      </c>
      <c r="BL14" s="3"/>
      <c r="BM14" s="3"/>
      <c r="BN14" s="3" t="s">
        <v>21</v>
      </c>
      <c r="BO14" s="3"/>
      <c r="BP14" s="3"/>
      <c r="BQ14" s="14"/>
      <c r="BR14" s="201"/>
    </row>
    <row r="15" spans="1:70" s="203" customFormat="1" ht="63" x14ac:dyDescent="0.25">
      <c r="A15" s="60" t="s">
        <v>958</v>
      </c>
      <c r="B15" s="2" t="s">
        <v>873</v>
      </c>
      <c r="C15" s="6"/>
      <c r="D15" s="6"/>
      <c r="E15" s="6"/>
      <c r="F15" s="3" t="s">
        <v>52</v>
      </c>
      <c r="G15" s="3" t="s">
        <v>1110</v>
      </c>
      <c r="H15" s="3" t="s">
        <v>874</v>
      </c>
      <c r="I15" s="3" t="s">
        <v>994</v>
      </c>
      <c r="J15" s="3" t="s">
        <v>994</v>
      </c>
      <c r="K15" s="4" t="s">
        <v>1351</v>
      </c>
      <c r="L15" s="5" t="s">
        <v>1352</v>
      </c>
      <c r="M15" s="4" t="s">
        <v>1184</v>
      </c>
      <c r="N15" s="4" t="s">
        <v>2780</v>
      </c>
      <c r="O15" s="10" t="s">
        <v>2621</v>
      </c>
      <c r="P15" s="10" t="s">
        <v>2811</v>
      </c>
      <c r="Q15" s="4" t="s">
        <v>1353</v>
      </c>
      <c r="R15" s="6"/>
      <c r="S15" s="4" t="s">
        <v>1354</v>
      </c>
      <c r="T15" s="4" t="s">
        <v>21</v>
      </c>
      <c r="U15" s="10" t="s">
        <v>3015</v>
      </c>
      <c r="V15" s="6"/>
      <c r="W15" s="7" t="s">
        <v>327</v>
      </c>
      <c r="X15" s="3" t="s">
        <v>33</v>
      </c>
      <c r="Y15" s="7" t="s">
        <v>238</v>
      </c>
      <c r="Z15" s="3" t="s">
        <v>90</v>
      </c>
      <c r="AA15" s="7" t="s">
        <v>238</v>
      </c>
      <c r="AB15" s="55" t="s">
        <v>3296</v>
      </c>
      <c r="AC15" s="55" t="s">
        <v>3295</v>
      </c>
      <c r="AD15" s="3" t="s">
        <v>21</v>
      </c>
      <c r="AE15" s="6"/>
      <c r="AF15" s="3" t="s">
        <v>21</v>
      </c>
      <c r="AG15" s="3"/>
      <c r="AH15" s="3" t="s">
        <v>27</v>
      </c>
      <c r="AI15" s="3" t="s">
        <v>28</v>
      </c>
      <c r="AJ15" s="3" t="s">
        <v>4946</v>
      </c>
      <c r="AK15" s="3"/>
      <c r="AL15" s="3" t="s">
        <v>454</v>
      </c>
      <c r="AM15" s="3"/>
      <c r="AN15" s="10"/>
      <c r="AO15" s="10"/>
      <c r="AP15" s="10" t="s">
        <v>2560</v>
      </c>
      <c r="AQ15" s="10"/>
      <c r="AR15" s="10"/>
      <c r="AS15" s="10"/>
      <c r="AT15" s="10"/>
      <c r="AU15" s="10"/>
      <c r="AV15" s="10"/>
      <c r="AW15" s="10"/>
      <c r="AX15" s="3" t="s">
        <v>58</v>
      </c>
      <c r="AY15" s="10"/>
      <c r="AZ15" s="10"/>
      <c r="BA15" s="3" t="s">
        <v>1133</v>
      </c>
      <c r="BB15" s="3"/>
      <c r="BC15" s="3" t="s">
        <v>32</v>
      </c>
      <c r="BD15" s="3" t="s">
        <v>32</v>
      </c>
      <c r="BE15" s="10"/>
      <c r="BF15" s="10"/>
      <c r="BG15" s="3" t="s">
        <v>32</v>
      </c>
      <c r="BH15" s="3" t="s">
        <v>101</v>
      </c>
      <c r="BI15" s="3"/>
      <c r="BJ15" s="3"/>
      <c r="BK15" s="3" t="s">
        <v>2448</v>
      </c>
      <c r="BL15" s="3"/>
      <c r="BM15" s="3"/>
      <c r="BN15" s="3" t="s">
        <v>21</v>
      </c>
      <c r="BO15" s="3"/>
      <c r="BP15" s="3"/>
      <c r="BQ15" s="14"/>
      <c r="BR15" s="201"/>
    </row>
    <row r="16" spans="1:70" s="203" customFormat="1" ht="54" customHeight="1" x14ac:dyDescent="0.25">
      <c r="A16" s="60" t="s">
        <v>959</v>
      </c>
      <c r="B16" s="2" t="s">
        <v>719</v>
      </c>
      <c r="C16" s="6"/>
      <c r="D16" s="6"/>
      <c r="E16" s="6"/>
      <c r="F16" s="3" t="s">
        <v>19</v>
      </c>
      <c r="G16" s="3" t="s">
        <v>1027</v>
      </c>
      <c r="H16" s="3" t="s">
        <v>720</v>
      </c>
      <c r="I16" s="3" t="s">
        <v>994</v>
      </c>
      <c r="J16" s="3" t="s">
        <v>994</v>
      </c>
      <c r="K16" s="9" t="s">
        <v>2422</v>
      </c>
      <c r="L16" s="12" t="s">
        <v>1323</v>
      </c>
      <c r="M16" s="4" t="s">
        <v>1318</v>
      </c>
      <c r="N16" s="4" t="s">
        <v>2781</v>
      </c>
      <c r="O16" s="10" t="s">
        <v>2621</v>
      </c>
      <c r="P16" s="10" t="s">
        <v>2812</v>
      </c>
      <c r="Q16" s="4" t="s">
        <v>2423</v>
      </c>
      <c r="R16" s="6"/>
      <c r="S16" s="9" t="s">
        <v>2424</v>
      </c>
      <c r="T16" s="19" t="s">
        <v>2425</v>
      </c>
      <c r="U16" s="10" t="s">
        <v>3016</v>
      </c>
      <c r="V16" s="6"/>
      <c r="W16" s="7" t="s">
        <v>322</v>
      </c>
      <c r="X16" s="3" t="s">
        <v>33</v>
      </c>
      <c r="Y16" s="7" t="s">
        <v>503</v>
      </c>
      <c r="Z16" s="3" t="s">
        <v>90</v>
      </c>
      <c r="AA16" s="7" t="s">
        <v>503</v>
      </c>
      <c r="AB16" s="55" t="s">
        <v>3296</v>
      </c>
      <c r="AC16" s="55" t="s">
        <v>3295</v>
      </c>
      <c r="AD16" s="3" t="s">
        <v>21</v>
      </c>
      <c r="AE16" s="6"/>
      <c r="AF16" s="3" t="s">
        <v>21</v>
      </c>
      <c r="AG16" s="3"/>
      <c r="AH16" s="3" t="s">
        <v>27</v>
      </c>
      <c r="AI16" s="3" t="s">
        <v>28</v>
      </c>
      <c r="AJ16" s="3" t="s">
        <v>4937</v>
      </c>
      <c r="AK16" s="3"/>
      <c r="AL16" s="3" t="s">
        <v>289</v>
      </c>
      <c r="AM16" s="3"/>
      <c r="AN16" s="10"/>
      <c r="AO16" s="10"/>
      <c r="AP16" s="10"/>
      <c r="AQ16" s="10"/>
      <c r="AR16" s="10"/>
      <c r="AS16" s="10"/>
      <c r="AT16" s="10"/>
      <c r="AU16" s="10"/>
      <c r="AV16" s="10"/>
      <c r="AW16" s="10"/>
      <c r="AX16" s="3" t="s">
        <v>302</v>
      </c>
      <c r="AY16" s="10"/>
      <c r="AZ16" s="10"/>
      <c r="BA16" s="3" t="s">
        <v>4937</v>
      </c>
      <c r="BB16" s="3"/>
      <c r="BC16" s="10"/>
      <c r="BD16" s="3" t="s">
        <v>983</v>
      </c>
      <c r="BE16" s="10"/>
      <c r="BF16" s="10"/>
      <c r="BG16" s="3" t="s">
        <v>983</v>
      </c>
      <c r="BH16" s="3" t="s">
        <v>101</v>
      </c>
      <c r="BI16" s="3"/>
      <c r="BJ16" s="3"/>
      <c r="BK16" s="3" t="s">
        <v>21</v>
      </c>
      <c r="BL16" s="3"/>
      <c r="BM16" s="3"/>
      <c r="BN16" s="3" t="s">
        <v>21</v>
      </c>
      <c r="BO16" s="3"/>
      <c r="BP16" s="3"/>
      <c r="BQ16" s="14"/>
      <c r="BR16" s="201"/>
    </row>
    <row r="17" spans="1:70" s="203" customFormat="1" ht="55.9" customHeight="1" x14ac:dyDescent="0.25">
      <c r="A17" s="60" t="s">
        <v>960</v>
      </c>
      <c r="B17" s="2" t="s">
        <v>309</v>
      </c>
      <c r="C17" s="6"/>
      <c r="D17" s="6"/>
      <c r="E17" s="6"/>
      <c r="F17" s="3" t="s">
        <v>52</v>
      </c>
      <c r="G17" s="3" t="s">
        <v>1046</v>
      </c>
      <c r="H17" s="3" t="s">
        <v>310</v>
      </c>
      <c r="I17" s="3" t="s">
        <v>994</v>
      </c>
      <c r="J17" s="3" t="s">
        <v>994</v>
      </c>
      <c r="K17" s="9" t="s">
        <v>1918</v>
      </c>
      <c r="L17" s="5" t="s">
        <v>1919</v>
      </c>
      <c r="M17" s="4" t="s">
        <v>1184</v>
      </c>
      <c r="N17" s="4" t="s">
        <v>2780</v>
      </c>
      <c r="O17" s="10" t="s">
        <v>2621</v>
      </c>
      <c r="P17" s="10" t="s">
        <v>2813</v>
      </c>
      <c r="Q17" s="4" t="s">
        <v>1920</v>
      </c>
      <c r="R17" s="6"/>
      <c r="S17" s="4" t="s">
        <v>1921</v>
      </c>
      <c r="T17" s="19" t="s">
        <v>1922</v>
      </c>
      <c r="U17" s="10" t="s">
        <v>3017</v>
      </c>
      <c r="V17" s="6"/>
      <c r="W17" s="7" t="s">
        <v>186</v>
      </c>
      <c r="X17" s="3" t="s">
        <v>33</v>
      </c>
      <c r="Y17" s="7" t="s">
        <v>311</v>
      </c>
      <c r="Z17" s="3" t="s">
        <v>90</v>
      </c>
      <c r="AA17" s="7" t="s">
        <v>311</v>
      </c>
      <c r="AB17" s="55" t="s">
        <v>3296</v>
      </c>
      <c r="AC17" s="55" t="s">
        <v>3295</v>
      </c>
      <c r="AD17" s="7"/>
      <c r="AE17" s="6"/>
      <c r="AF17" s="3" t="s">
        <v>21</v>
      </c>
      <c r="AG17" s="3"/>
      <c r="AH17" s="3" t="s">
        <v>27</v>
      </c>
      <c r="AI17" s="3" t="s">
        <v>28</v>
      </c>
      <c r="AJ17" s="3" t="s">
        <v>4946</v>
      </c>
      <c r="AK17" s="3"/>
      <c r="AL17" s="3" t="s">
        <v>214</v>
      </c>
      <c r="AM17" s="3"/>
      <c r="AN17" s="10"/>
      <c r="AO17" s="10"/>
      <c r="AP17" s="10" t="s">
        <v>2769</v>
      </c>
      <c r="AQ17" s="10"/>
      <c r="AR17" s="10"/>
      <c r="AS17" s="10"/>
      <c r="AT17" s="10"/>
      <c r="AU17" s="10"/>
      <c r="AV17" s="10"/>
      <c r="AW17" s="10"/>
      <c r="AX17" s="3" t="s">
        <v>58</v>
      </c>
      <c r="AY17" s="10"/>
      <c r="AZ17" s="10"/>
      <c r="BA17" s="3" t="s">
        <v>1133</v>
      </c>
      <c r="BB17" s="3"/>
      <c r="BC17" s="10"/>
      <c r="BD17" s="3" t="s">
        <v>3314</v>
      </c>
      <c r="BE17" s="10"/>
      <c r="BF17" s="10"/>
      <c r="BG17" s="3" t="s">
        <v>3314</v>
      </c>
      <c r="BH17" s="3" t="s">
        <v>21</v>
      </c>
      <c r="BI17" s="3"/>
      <c r="BJ17" s="3"/>
      <c r="BK17" s="3" t="s">
        <v>21</v>
      </c>
      <c r="BL17" s="3"/>
      <c r="BM17" s="3"/>
      <c r="BN17" s="3" t="s">
        <v>21</v>
      </c>
      <c r="BO17" s="3"/>
      <c r="BP17" s="3"/>
      <c r="BQ17" s="14" t="s">
        <v>2586</v>
      </c>
      <c r="BR17" s="201"/>
    </row>
    <row r="18" spans="1:70" s="203" customFormat="1" ht="78.75" x14ac:dyDescent="0.25">
      <c r="A18" s="60" t="s">
        <v>961</v>
      </c>
      <c r="B18" s="2" t="s">
        <v>743</v>
      </c>
      <c r="C18" s="6"/>
      <c r="D18" s="6"/>
      <c r="E18" s="6"/>
      <c r="F18" s="3" t="s">
        <v>52</v>
      </c>
      <c r="G18" s="3" t="s">
        <v>1042</v>
      </c>
      <c r="H18" s="3" t="s">
        <v>744</v>
      </c>
      <c r="I18" s="3" t="s">
        <v>994</v>
      </c>
      <c r="J18" s="3" t="s">
        <v>994</v>
      </c>
      <c r="K18" s="9" t="s">
        <v>2379</v>
      </c>
      <c r="L18" s="5" t="s">
        <v>1312</v>
      </c>
      <c r="M18" s="4" t="s">
        <v>1169</v>
      </c>
      <c r="N18" s="4" t="s">
        <v>2780</v>
      </c>
      <c r="O18" s="10" t="s">
        <v>2783</v>
      </c>
      <c r="P18" s="10" t="s">
        <v>2814</v>
      </c>
      <c r="Q18" s="4" t="s">
        <v>2380</v>
      </c>
      <c r="R18" s="6"/>
      <c r="S18" s="4" t="s">
        <v>2381</v>
      </c>
      <c r="T18" s="4" t="s">
        <v>2382</v>
      </c>
      <c r="U18" s="10" t="s">
        <v>3018</v>
      </c>
      <c r="V18" s="6"/>
      <c r="W18" s="7" t="s">
        <v>745</v>
      </c>
      <c r="X18" s="3" t="s">
        <v>33</v>
      </c>
      <c r="Y18" s="7" t="s">
        <v>746</v>
      </c>
      <c r="Z18" s="3" t="s">
        <v>90</v>
      </c>
      <c r="AA18" s="7" t="s">
        <v>491</v>
      </c>
      <c r="AB18" s="55" t="s">
        <v>3296</v>
      </c>
      <c r="AC18" s="55" t="s">
        <v>3295</v>
      </c>
      <c r="AD18" s="3" t="s">
        <v>21</v>
      </c>
      <c r="AE18" s="6"/>
      <c r="AF18" s="3" t="s">
        <v>21</v>
      </c>
      <c r="AG18" s="3"/>
      <c r="AH18" s="3" t="s">
        <v>27</v>
      </c>
      <c r="AI18" s="3" t="s">
        <v>28</v>
      </c>
      <c r="AJ18" s="3" t="s">
        <v>4946</v>
      </c>
      <c r="AK18" s="3"/>
      <c r="AL18" s="3" t="s">
        <v>214</v>
      </c>
      <c r="AM18" s="3"/>
      <c r="AN18" s="10"/>
      <c r="AO18" s="10"/>
      <c r="AP18" s="10" t="s">
        <v>2585</v>
      </c>
      <c r="AQ18" s="10"/>
      <c r="AR18" s="10"/>
      <c r="AS18" s="10"/>
      <c r="AT18" s="10"/>
      <c r="AU18" s="10"/>
      <c r="AV18" s="10"/>
      <c r="AW18" s="10"/>
      <c r="AX18" s="3" t="s">
        <v>2761</v>
      </c>
      <c r="AY18" s="10"/>
      <c r="AZ18" s="10"/>
      <c r="BA18" s="3" t="s">
        <v>1133</v>
      </c>
      <c r="BB18" s="3"/>
      <c r="BC18" s="10"/>
      <c r="BD18" s="3" t="s">
        <v>983</v>
      </c>
      <c r="BE18" s="10"/>
      <c r="BF18" s="10"/>
      <c r="BG18" s="3" t="s">
        <v>983</v>
      </c>
      <c r="BH18" s="3" t="s">
        <v>21</v>
      </c>
      <c r="BI18" s="3"/>
      <c r="BJ18" s="3"/>
      <c r="BK18" s="3" t="s">
        <v>21</v>
      </c>
      <c r="BL18" s="3"/>
      <c r="BM18" s="3"/>
      <c r="BN18" s="3" t="s">
        <v>21</v>
      </c>
      <c r="BO18" s="3"/>
      <c r="BP18" s="3"/>
      <c r="BQ18" s="14"/>
      <c r="BR18" s="201"/>
    </row>
    <row r="19" spans="1:70" s="203" customFormat="1" ht="60" customHeight="1" x14ac:dyDescent="0.25">
      <c r="A19" s="60" t="s">
        <v>962</v>
      </c>
      <c r="B19" s="2" t="s">
        <v>756</v>
      </c>
      <c r="C19" s="6"/>
      <c r="D19" s="6"/>
      <c r="E19" s="6"/>
      <c r="F19" s="3" t="s">
        <v>52</v>
      </c>
      <c r="G19" s="3" t="s">
        <v>1070</v>
      </c>
      <c r="H19" s="3" t="s">
        <v>757</v>
      </c>
      <c r="I19" s="3" t="s">
        <v>994</v>
      </c>
      <c r="J19" s="3" t="s">
        <v>994</v>
      </c>
      <c r="K19" s="4" t="s">
        <v>1820</v>
      </c>
      <c r="L19" s="5" t="s">
        <v>1821</v>
      </c>
      <c r="M19" s="4" t="s">
        <v>1184</v>
      </c>
      <c r="N19" s="4" t="s">
        <v>2780</v>
      </c>
      <c r="O19" s="10" t="s">
        <v>2621</v>
      </c>
      <c r="P19" s="10" t="s">
        <v>2815</v>
      </c>
      <c r="Q19" s="4" t="s">
        <v>1822</v>
      </c>
      <c r="R19" s="6"/>
      <c r="S19" s="4" t="s">
        <v>1823</v>
      </c>
      <c r="T19" s="19" t="s">
        <v>1824</v>
      </c>
      <c r="U19" s="10" t="s">
        <v>3019</v>
      </c>
      <c r="V19" s="6"/>
      <c r="W19" s="7" t="s">
        <v>327</v>
      </c>
      <c r="X19" s="3" t="s">
        <v>33</v>
      </c>
      <c r="Y19" s="7" t="s">
        <v>758</v>
      </c>
      <c r="Z19" s="3" t="s">
        <v>90</v>
      </c>
      <c r="AA19" s="7" t="s">
        <v>758</v>
      </c>
      <c r="AB19" s="55" t="s">
        <v>3296</v>
      </c>
      <c r="AC19" s="55" t="s">
        <v>3295</v>
      </c>
      <c r="AD19" s="3" t="s">
        <v>21</v>
      </c>
      <c r="AE19" s="6"/>
      <c r="AF19" s="3" t="s">
        <v>21</v>
      </c>
      <c r="AG19" s="3"/>
      <c r="AH19" s="3" t="s">
        <v>27</v>
      </c>
      <c r="AI19" s="3" t="s">
        <v>28</v>
      </c>
      <c r="AJ19" s="3" t="s">
        <v>4946</v>
      </c>
      <c r="AK19" s="3"/>
      <c r="AL19" s="3" t="s">
        <v>214</v>
      </c>
      <c r="AM19" s="3"/>
      <c r="AN19" s="10"/>
      <c r="AO19" s="10"/>
      <c r="AP19" s="10" t="s">
        <v>2560</v>
      </c>
      <c r="AQ19" s="10"/>
      <c r="AR19" s="10"/>
      <c r="AS19" s="10"/>
      <c r="AT19" s="10"/>
      <c r="AU19" s="10"/>
      <c r="AV19" s="10"/>
      <c r="AW19" s="10"/>
      <c r="AX19" s="3" t="s">
        <v>58</v>
      </c>
      <c r="AY19" s="10"/>
      <c r="AZ19" s="10"/>
      <c r="BA19" s="3" t="s">
        <v>1133</v>
      </c>
      <c r="BB19" s="3"/>
      <c r="BC19" s="10"/>
      <c r="BD19" s="3" t="s">
        <v>983</v>
      </c>
      <c r="BE19" s="10"/>
      <c r="BF19" s="10"/>
      <c r="BG19" s="3" t="s">
        <v>983</v>
      </c>
      <c r="BH19" s="3" t="s">
        <v>101</v>
      </c>
      <c r="BI19" s="3"/>
      <c r="BJ19" s="3"/>
      <c r="BK19" s="3" t="s">
        <v>21</v>
      </c>
      <c r="BL19" s="3"/>
      <c r="BM19" s="3"/>
      <c r="BN19" s="3" t="s">
        <v>21</v>
      </c>
      <c r="BO19" s="3"/>
      <c r="BP19" s="3"/>
      <c r="BQ19" s="14"/>
      <c r="BR19" s="201"/>
    </row>
    <row r="20" spans="1:70" s="203" customFormat="1" ht="63" x14ac:dyDescent="0.25">
      <c r="A20" s="60" t="s">
        <v>963</v>
      </c>
      <c r="B20" s="2" t="s">
        <v>907</v>
      </c>
      <c r="C20" s="6"/>
      <c r="D20" s="6"/>
      <c r="E20" s="6"/>
      <c r="F20" s="3" t="s">
        <v>52</v>
      </c>
      <c r="G20" s="3" t="s">
        <v>1028</v>
      </c>
      <c r="H20" s="3" t="s">
        <v>908</v>
      </c>
      <c r="I20" s="3" t="s">
        <v>994</v>
      </c>
      <c r="J20" s="3" t="s">
        <v>994</v>
      </c>
      <c r="K20" s="9" t="s">
        <v>2157</v>
      </c>
      <c r="L20" s="12" t="s">
        <v>2158</v>
      </c>
      <c r="M20" s="4" t="s">
        <v>1318</v>
      </c>
      <c r="N20" s="4" t="s">
        <v>2780</v>
      </c>
      <c r="O20" s="10" t="e">
        <v>#N/A</v>
      </c>
      <c r="P20" s="10" t="e">
        <v>#N/A</v>
      </c>
      <c r="Q20" s="4" t="s">
        <v>2159</v>
      </c>
      <c r="R20" s="6"/>
      <c r="S20" s="9" t="s">
        <v>2160</v>
      </c>
      <c r="T20" s="4" t="s">
        <v>2161</v>
      </c>
      <c r="U20" s="10" t="s">
        <v>3023</v>
      </c>
      <c r="V20" s="6"/>
      <c r="W20" s="7" t="s">
        <v>503</v>
      </c>
      <c r="X20" s="3" t="s">
        <v>3294</v>
      </c>
      <c r="Y20" s="7" t="s">
        <v>503</v>
      </c>
      <c r="Z20" s="3" t="s">
        <v>182</v>
      </c>
      <c r="AA20" s="7" t="s">
        <v>503</v>
      </c>
      <c r="AB20" s="55" t="s">
        <v>3296</v>
      </c>
      <c r="AC20" s="55" t="s">
        <v>3295</v>
      </c>
      <c r="AD20" s="3" t="s">
        <v>21</v>
      </c>
      <c r="AE20" s="6"/>
      <c r="AF20" s="3" t="s">
        <v>21</v>
      </c>
      <c r="AG20" s="3"/>
      <c r="AH20" s="3" t="s">
        <v>27</v>
      </c>
      <c r="AI20" s="3" t="s">
        <v>28</v>
      </c>
      <c r="AJ20" s="3" t="s">
        <v>4946</v>
      </c>
      <c r="AK20" s="3"/>
      <c r="AL20" s="8" t="s">
        <v>2767</v>
      </c>
      <c r="AM20" s="3"/>
      <c r="AN20" s="10"/>
      <c r="AO20" s="10"/>
      <c r="AP20" s="10"/>
      <c r="AQ20" s="10"/>
      <c r="AR20" s="10"/>
      <c r="AS20" s="10"/>
      <c r="AT20" s="10"/>
      <c r="AU20" s="10"/>
      <c r="AV20" s="10"/>
      <c r="AW20" s="10"/>
      <c r="AX20" s="3" t="s">
        <v>58</v>
      </c>
      <c r="AY20" s="10"/>
      <c r="AZ20" s="10"/>
      <c r="BA20" s="3" t="s">
        <v>1133</v>
      </c>
      <c r="BB20" s="3"/>
      <c r="BC20" s="10"/>
      <c r="BD20" s="3" t="s">
        <v>983</v>
      </c>
      <c r="BE20" s="10"/>
      <c r="BF20" s="10"/>
      <c r="BG20" s="3" t="s">
        <v>983</v>
      </c>
      <c r="BH20" s="3" t="s">
        <v>101</v>
      </c>
      <c r="BI20" s="3"/>
      <c r="BJ20" s="3"/>
      <c r="BK20" s="3" t="s">
        <v>21</v>
      </c>
      <c r="BL20" s="3"/>
      <c r="BM20" s="3"/>
      <c r="BN20" s="3" t="s">
        <v>21</v>
      </c>
      <c r="BO20" s="3"/>
      <c r="BP20" s="3"/>
      <c r="BQ20" s="14"/>
      <c r="BR20" s="201"/>
    </row>
    <row r="21" spans="1:70" s="203" customFormat="1" ht="63" x14ac:dyDescent="0.25">
      <c r="A21" s="60" t="s">
        <v>964</v>
      </c>
      <c r="B21" s="2" t="s">
        <v>759</v>
      </c>
      <c r="C21" s="6"/>
      <c r="D21" s="6"/>
      <c r="E21" s="6"/>
      <c r="F21" s="3" t="s">
        <v>52</v>
      </c>
      <c r="G21" s="3" t="s">
        <v>1071</v>
      </c>
      <c r="H21" s="3" t="s">
        <v>760</v>
      </c>
      <c r="I21" s="3" t="s">
        <v>994</v>
      </c>
      <c r="J21" s="3" t="s">
        <v>994</v>
      </c>
      <c r="K21" s="4" t="s">
        <v>1880</v>
      </c>
      <c r="L21" s="5" t="s">
        <v>1881</v>
      </c>
      <c r="M21" s="4" t="s">
        <v>1882</v>
      </c>
      <c r="N21" s="4" t="s">
        <v>2780</v>
      </c>
      <c r="O21" s="10" t="e">
        <v>#N/A</v>
      </c>
      <c r="P21" s="10" t="e">
        <v>#N/A</v>
      </c>
      <c r="Q21" s="4" t="s">
        <v>1883</v>
      </c>
      <c r="R21" s="6"/>
      <c r="S21" s="4" t="s">
        <v>1884</v>
      </c>
      <c r="T21" s="19" t="s">
        <v>1885</v>
      </c>
      <c r="U21" s="10" t="s">
        <v>3024</v>
      </c>
      <c r="V21" s="6"/>
      <c r="W21" s="7" t="s">
        <v>620</v>
      </c>
      <c r="X21" s="3" t="s">
        <v>3294</v>
      </c>
      <c r="Y21" s="7" t="s">
        <v>620</v>
      </c>
      <c r="Z21" s="3" t="s">
        <v>182</v>
      </c>
      <c r="AA21" s="7" t="s">
        <v>620</v>
      </c>
      <c r="AB21" s="55" t="s">
        <v>3296</v>
      </c>
      <c r="AC21" s="55" t="s">
        <v>3295</v>
      </c>
      <c r="AD21" s="3" t="s">
        <v>21</v>
      </c>
      <c r="AE21" s="6"/>
      <c r="AF21" s="3" t="s">
        <v>21</v>
      </c>
      <c r="AG21" s="3"/>
      <c r="AH21" s="3" t="s">
        <v>27</v>
      </c>
      <c r="AI21" s="3" t="s">
        <v>28</v>
      </c>
      <c r="AJ21" s="3" t="s">
        <v>4937</v>
      </c>
      <c r="AK21" s="3"/>
      <c r="AL21" s="3" t="s">
        <v>761</v>
      </c>
      <c r="AM21" s="3"/>
      <c r="AN21" s="10"/>
      <c r="AO21" s="10"/>
      <c r="AP21" s="10"/>
      <c r="AQ21" s="10"/>
      <c r="AR21" s="10"/>
      <c r="AS21" s="10"/>
      <c r="AT21" s="10"/>
      <c r="AU21" s="10"/>
      <c r="AV21" s="10"/>
      <c r="AW21" s="10"/>
      <c r="AX21" s="3" t="s">
        <v>302</v>
      </c>
      <c r="AY21" s="10"/>
      <c r="AZ21" s="10"/>
      <c r="BA21" s="3" t="s">
        <v>4937</v>
      </c>
      <c r="BB21" s="3"/>
      <c r="BC21" s="10"/>
      <c r="BD21" s="3" t="s">
        <v>983</v>
      </c>
      <c r="BE21" s="10"/>
      <c r="BF21" s="10"/>
      <c r="BG21" s="3" t="s">
        <v>983</v>
      </c>
      <c r="BH21" s="3" t="s">
        <v>101</v>
      </c>
      <c r="BI21" s="3"/>
      <c r="BJ21" s="3"/>
      <c r="BK21" s="3" t="s">
        <v>21</v>
      </c>
      <c r="BL21" s="3"/>
      <c r="BM21" s="3"/>
      <c r="BN21" s="3" t="s">
        <v>21</v>
      </c>
      <c r="BO21" s="3"/>
      <c r="BP21" s="3"/>
      <c r="BQ21" s="14"/>
      <c r="BR21" s="201"/>
    </row>
    <row r="22" spans="1:70" s="91" customFormat="1" ht="63" x14ac:dyDescent="0.25">
      <c r="A22" s="60" t="s">
        <v>965</v>
      </c>
      <c r="B22" s="87" t="s">
        <v>455</v>
      </c>
      <c r="C22" s="98"/>
      <c r="D22" s="88" t="s">
        <v>984</v>
      </c>
      <c r="E22" s="88" t="s">
        <v>984</v>
      </c>
      <c r="F22" s="55" t="s">
        <v>52</v>
      </c>
      <c r="G22" s="55" t="s">
        <v>1041</v>
      </c>
      <c r="H22" s="55" t="s">
        <v>456</v>
      </c>
      <c r="I22" s="55" t="s">
        <v>2725</v>
      </c>
      <c r="J22" s="55" t="s">
        <v>994</v>
      </c>
      <c r="K22" s="100" t="s">
        <v>2389</v>
      </c>
      <c r="L22" s="101" t="s">
        <v>2390</v>
      </c>
      <c r="M22" s="100" t="s">
        <v>1169</v>
      </c>
      <c r="N22" s="100" t="s">
        <v>2780</v>
      </c>
      <c r="O22" s="88" t="s">
        <v>2621</v>
      </c>
      <c r="P22" s="88" t="s">
        <v>1041</v>
      </c>
      <c r="Q22" s="100" t="s">
        <v>2391</v>
      </c>
      <c r="R22" s="98"/>
      <c r="S22" s="100" t="s">
        <v>2392</v>
      </c>
      <c r="T22" s="100" t="s">
        <v>2393</v>
      </c>
      <c r="U22" s="88" t="s">
        <v>3013</v>
      </c>
      <c r="V22" s="98"/>
      <c r="W22" s="43" t="s">
        <v>173</v>
      </c>
      <c r="X22" s="55" t="s">
        <v>33</v>
      </c>
      <c r="Y22" s="43" t="s">
        <v>173</v>
      </c>
      <c r="Z22" s="55" t="s">
        <v>24</v>
      </c>
      <c r="AA22" s="43" t="s">
        <v>173</v>
      </c>
      <c r="AB22" s="55" t="s">
        <v>3296</v>
      </c>
      <c r="AC22" s="55" t="s">
        <v>3295</v>
      </c>
      <c r="AD22" s="55" t="s">
        <v>21</v>
      </c>
      <c r="AE22" s="98"/>
      <c r="AF22" s="43" t="s">
        <v>106</v>
      </c>
      <c r="AG22" s="43" t="s">
        <v>984</v>
      </c>
      <c r="AH22" s="55" t="s">
        <v>27</v>
      </c>
      <c r="AI22" s="55" t="s">
        <v>28</v>
      </c>
      <c r="AJ22" s="62" t="s">
        <v>4946</v>
      </c>
      <c r="AK22" s="54" t="s">
        <v>2768</v>
      </c>
      <c r="AL22" s="54" t="s">
        <v>4689</v>
      </c>
      <c r="AM22" s="54" t="s">
        <v>4690</v>
      </c>
      <c r="AN22" s="86" t="s">
        <v>4691</v>
      </c>
      <c r="AO22" s="86" t="s">
        <v>4665</v>
      </c>
      <c r="AP22" s="54" t="s">
        <v>2603</v>
      </c>
      <c r="AQ22" s="86" t="s">
        <v>4692</v>
      </c>
      <c r="AR22" s="55" t="s">
        <v>2579</v>
      </c>
      <c r="AS22" s="88"/>
      <c r="AT22" s="88"/>
      <c r="AU22" s="88"/>
      <c r="AV22" s="88"/>
      <c r="AW22" s="88"/>
      <c r="AX22" s="55" t="s">
        <v>2521</v>
      </c>
      <c r="AY22" s="86" t="s">
        <v>4693</v>
      </c>
      <c r="AZ22" s="88" t="s">
        <v>3515</v>
      </c>
      <c r="BA22" s="55" t="s">
        <v>2521</v>
      </c>
      <c r="BB22" s="55"/>
      <c r="BC22" s="55" t="s">
        <v>1011</v>
      </c>
      <c r="BD22" s="55" t="s">
        <v>983</v>
      </c>
      <c r="BE22" s="86" t="s">
        <v>4325</v>
      </c>
      <c r="BF22" s="88" t="s">
        <v>3294</v>
      </c>
      <c r="BG22" s="55" t="s">
        <v>1011</v>
      </c>
      <c r="BH22" s="55" t="s">
        <v>45</v>
      </c>
      <c r="BI22" s="54" t="s">
        <v>3848</v>
      </c>
      <c r="BJ22" s="55" t="s">
        <v>3620</v>
      </c>
      <c r="BK22" s="55" t="s">
        <v>2448</v>
      </c>
      <c r="BL22" s="54" t="s">
        <v>4694</v>
      </c>
      <c r="BM22" s="55" t="s">
        <v>4695</v>
      </c>
      <c r="BN22" s="55" t="s">
        <v>21</v>
      </c>
      <c r="BO22" s="55"/>
      <c r="BP22" s="55"/>
      <c r="BQ22" s="105" t="s">
        <v>4696</v>
      </c>
      <c r="BR22" s="200" t="s">
        <v>3389</v>
      </c>
    </row>
    <row r="25" spans="1:70" s="158" customFormat="1" ht="31.15" customHeight="1" x14ac:dyDescent="0.2">
      <c r="A25" s="210" t="s">
        <v>4904</v>
      </c>
      <c r="B25" s="212" t="s">
        <v>987</v>
      </c>
      <c r="C25" s="212" t="s">
        <v>4905</v>
      </c>
      <c r="D25" s="210" t="s">
        <v>4906</v>
      </c>
      <c r="E25" s="210"/>
      <c r="F25" s="210"/>
      <c r="G25" s="210"/>
      <c r="H25" s="210"/>
      <c r="I25" s="210" t="s">
        <v>4907</v>
      </c>
      <c r="J25" s="210" t="s">
        <v>3431</v>
      </c>
      <c r="K25" s="210"/>
      <c r="L25" s="210"/>
      <c r="M25" s="210"/>
      <c r="N25" s="210"/>
      <c r="O25" s="210"/>
      <c r="P25" s="210" t="s">
        <v>4908</v>
      </c>
      <c r="Q25" s="210"/>
      <c r="R25" s="210"/>
      <c r="S25" s="210"/>
      <c r="T25" s="210"/>
      <c r="U25" s="210"/>
      <c r="V25" s="210"/>
      <c r="W25" s="210"/>
      <c r="X25" s="210"/>
      <c r="Y25" s="210" t="s">
        <v>4909</v>
      </c>
      <c r="Z25" s="210"/>
      <c r="AA25" s="210"/>
      <c r="AB25" s="210"/>
      <c r="AC25" s="210"/>
      <c r="AD25" s="210"/>
      <c r="AE25" s="210"/>
      <c r="AF25" s="210"/>
      <c r="AG25" s="210"/>
      <c r="AH25" s="210"/>
      <c r="AI25" s="210" t="s">
        <v>4910</v>
      </c>
      <c r="AJ25" s="210"/>
      <c r="AK25" s="210"/>
      <c r="AL25" s="210" t="s">
        <v>4911</v>
      </c>
      <c r="AM25" s="210"/>
      <c r="AN25" s="210" t="s">
        <v>4912</v>
      </c>
      <c r="AO25" s="210" t="s">
        <v>52</v>
      </c>
    </row>
    <row r="26" spans="1:70" s="158" customFormat="1" ht="75.599999999999994" customHeight="1" x14ac:dyDescent="0.2">
      <c r="A26" s="210"/>
      <c r="B26" s="213"/>
      <c r="C26" s="213"/>
      <c r="D26" s="175" t="s">
        <v>4913</v>
      </c>
      <c r="E26" s="175" t="s">
        <v>4914</v>
      </c>
      <c r="F26" s="175" t="s">
        <v>4915</v>
      </c>
      <c r="G26" s="175" t="s">
        <v>3295</v>
      </c>
      <c r="H26" s="175" t="s">
        <v>3298</v>
      </c>
      <c r="I26" s="210"/>
      <c r="J26" s="175" t="s">
        <v>29</v>
      </c>
      <c r="K26" s="175" t="s">
        <v>35</v>
      </c>
      <c r="L26" s="175" t="s">
        <v>68</v>
      </c>
      <c r="M26" s="175" t="s">
        <v>138</v>
      </c>
      <c r="N26" s="175" t="s">
        <v>45</v>
      </c>
      <c r="O26" s="175" t="s">
        <v>4916</v>
      </c>
      <c r="P26" s="175" t="s">
        <v>1133</v>
      </c>
      <c r="Q26" s="175" t="s">
        <v>1011</v>
      </c>
      <c r="R26" s="175" t="s">
        <v>3299</v>
      </c>
      <c r="S26" s="175" t="s">
        <v>3300</v>
      </c>
      <c r="T26" s="175" t="s">
        <v>3272</v>
      </c>
      <c r="U26" s="175" t="s">
        <v>3301</v>
      </c>
      <c r="V26" s="175" t="s">
        <v>1004</v>
      </c>
      <c r="W26" s="175" t="s">
        <v>2521</v>
      </c>
      <c r="X26" s="175" t="s">
        <v>4917</v>
      </c>
      <c r="Y26" s="175" t="s">
        <v>1133</v>
      </c>
      <c r="Z26" s="175" t="s">
        <v>1011</v>
      </c>
      <c r="AA26" s="175" t="s">
        <v>2471</v>
      </c>
      <c r="AB26" s="175" t="s">
        <v>3299</v>
      </c>
      <c r="AC26" s="175" t="s">
        <v>3300</v>
      </c>
      <c r="AD26" s="175" t="s">
        <v>3272</v>
      </c>
      <c r="AE26" s="175" t="s">
        <v>3301</v>
      </c>
      <c r="AF26" s="175" t="s">
        <v>32</v>
      </c>
      <c r="AG26" s="175" t="s">
        <v>48</v>
      </c>
      <c r="AH26" s="175" t="s">
        <v>3302</v>
      </c>
      <c r="AI26" s="175" t="s">
        <v>4918</v>
      </c>
      <c r="AJ26" s="175" t="s">
        <v>3299</v>
      </c>
      <c r="AK26" s="175" t="s">
        <v>4919</v>
      </c>
      <c r="AL26" s="175" t="s">
        <v>4920</v>
      </c>
      <c r="AM26" s="175" t="s">
        <v>4921</v>
      </c>
      <c r="AN26" s="210"/>
      <c r="AO26" s="210"/>
    </row>
    <row r="27" spans="1:70" s="141" customFormat="1" ht="52.9" customHeight="1" x14ac:dyDescent="0.2">
      <c r="A27" s="46"/>
      <c r="B27" s="142"/>
      <c r="C27" s="175">
        <f t="shared" ref="C27" si="0">SUM(D27:H27)</f>
        <v>16</v>
      </c>
      <c r="D27" s="48">
        <f>SUM((COUNTIF($AB$7:$AB$40,"HT")+(COUNTIF($AB$7:$AB$40,"TK")+(COUNTIF($AB$7:$AB$40,"TP"))+(COUNTIF($AB$7:$AB$40,"TTT")))))</f>
        <v>1</v>
      </c>
      <c r="E27" s="48">
        <f>SUM((COUNTIF($AB$7:$AB$40,"PHT")+(COUNTIF($AB$7:$AB$40,"PK")+(COUNTIF($AB$7:$AB$40,"PP"))+(COUNTIF($AB$7:$AB$40,"PTT")))))</f>
        <v>2</v>
      </c>
      <c r="F27" s="48">
        <f>SUM((COUNTIF($AB$7:$AB$40,"TBM")+(COUNTIF($AB$7:$AB$40,"TT"))))</f>
        <v>0</v>
      </c>
      <c r="G27" s="48">
        <f>COUNTIF($AB$7:$AB$40,"NV")</f>
        <v>13</v>
      </c>
      <c r="H27" s="48">
        <f>COUNTIF($AB$7:$AB$40,"GV")</f>
        <v>0</v>
      </c>
      <c r="I27" s="48">
        <f>COUNTIF($D$7:$D$40,"x")</f>
        <v>5</v>
      </c>
      <c r="J27" s="48">
        <f>COUNTIF($AJ$7:$AJ$40,"TS")</f>
        <v>0</v>
      </c>
      <c r="K27" s="48">
        <f>COUNTIF($AJ$7:$AJ$40,"THS")</f>
        <v>4</v>
      </c>
      <c r="L27" s="48">
        <f>COUNTIF($AJ$7:$AJ$40,"DH")</f>
        <v>10</v>
      </c>
      <c r="M27" s="48">
        <f>COUNTIF($AJ$7:$AJ$40,"CD")</f>
        <v>2</v>
      </c>
      <c r="N27" s="48">
        <f>COUNTIF($AJ$7:$AJ$22,"TC")</f>
        <v>0</v>
      </c>
      <c r="O27" s="48">
        <f>COUNTIF($AJ$7:$AJ$22,"")</f>
        <v>0</v>
      </c>
      <c r="P27" s="48">
        <f>COUNTIF($BA$7:$BA$40,"A")</f>
        <v>6</v>
      </c>
      <c r="Q27" s="48">
        <f>COUNTIF($BA$7:$BA$40,"B")</f>
        <v>3</v>
      </c>
      <c r="R27" s="48">
        <f>COUNTIF($BA$7:$BA$40,"TC")</f>
        <v>0</v>
      </c>
      <c r="S27" s="48">
        <f>COUNTIF($BA$7:$BA$40,"CD")</f>
        <v>2</v>
      </c>
      <c r="T27" s="48">
        <f>COUNTIF($BA$7:$BA$40,"DH")</f>
        <v>2</v>
      </c>
      <c r="U27" s="48">
        <f>COUNTIF($BA$7:$BA$40,"THS")</f>
        <v>0</v>
      </c>
      <c r="V27" s="48">
        <f>COUNTIF($BB$7:$BB$40,"IC3")</f>
        <v>0</v>
      </c>
      <c r="W27" s="48">
        <f>COUNTIF($BA$7:$BA$40,"UD CNTT CB")</f>
        <v>3</v>
      </c>
      <c r="X27" s="48">
        <f>COUNTIF($BA$7:$BA$40,"UD CNTT NC")</f>
        <v>0</v>
      </c>
      <c r="Y27" s="189">
        <f>SUM((COUNTIF($BG$7:$BG$40,"A"))+(COUNTIF($BG$7:$BG$40,"A1")))</f>
        <v>1</v>
      </c>
      <c r="Z27" s="189">
        <f>SUM((COUNTIF($BG$7:$BG$40,"B"))+(COUNTIF($BG$7:$BG$40,"A2")))</f>
        <v>10</v>
      </c>
      <c r="AA27" s="48">
        <f>COUNTIF($BG$7:$BG$40,"C")</f>
        <v>1</v>
      </c>
      <c r="AB27" s="48">
        <f>COUNTIF($BG$7:$BG$40,"TC")</f>
        <v>0</v>
      </c>
      <c r="AC27" s="48">
        <f>COUNTIF($BG$7:$BG$40,"CD")</f>
        <v>0</v>
      </c>
      <c r="AD27" s="48">
        <f>COUNTIF($BG$7:$BG$40,"DH")</f>
        <v>1</v>
      </c>
      <c r="AE27" s="48">
        <f>COUNTIF($BG$7:$BG$40,"THS")</f>
        <v>0</v>
      </c>
      <c r="AF27" s="48">
        <f>COUNTIF($BG$7:$BG$40,"B1")</f>
        <v>3</v>
      </c>
      <c r="AG27" s="48">
        <f>COUNTIF($BG$7:$BG$40,"B2")</f>
        <v>0</v>
      </c>
      <c r="AH27" s="48">
        <f>COUNTIF($BG$7:$BG$40,"C1")</f>
        <v>0</v>
      </c>
      <c r="AI27" s="48">
        <f>COUNTIF($BH$7:$BH$40,"Sơ cấp")</f>
        <v>7</v>
      </c>
      <c r="AJ27" s="48">
        <f>COUNTIF($BH$7:$BH$40,"Trung cấp")</f>
        <v>5</v>
      </c>
      <c r="AK27" s="48">
        <f>COUNTIF($BH$7:$BH$40,"Cao cấp")</f>
        <v>1</v>
      </c>
      <c r="AL27" s="48">
        <f>COUNTIF($X$7:$X$40,"Sở GDĐT TPHCM")</f>
        <v>12</v>
      </c>
      <c r="AM27" s="48">
        <f>COUNTIF($X$7:$X$40,"Trường CĐ Lý Tự Trọng TPHCM")</f>
        <v>4</v>
      </c>
      <c r="AN27" s="48">
        <f>COUNTIF($AG$7:$AG$40,"x")</f>
        <v>5</v>
      </c>
      <c r="AO27" s="48">
        <f>COUNTIF($F$7:$F$40,"Nữ")</f>
        <v>11</v>
      </c>
    </row>
    <row r="1254" spans="42:42" x14ac:dyDescent="0.25">
      <c r="AP1254" s="1">
        <f>COUNTIF(AJ7:AJ11,"Thạc sỹ")</f>
        <v>0</v>
      </c>
    </row>
  </sheetData>
  <autoFilter ref="A6:BQ22"/>
  <mergeCells count="59">
    <mergeCell ref="AO25:AO26"/>
    <mergeCell ref="A25:A26"/>
    <mergeCell ref="B25:B26"/>
    <mergeCell ref="C25:C26"/>
    <mergeCell ref="D25:H25"/>
    <mergeCell ref="I25:I26"/>
    <mergeCell ref="J25:O25"/>
    <mergeCell ref="P25:X25"/>
    <mergeCell ref="Y25:AH25"/>
    <mergeCell ref="AI25:AK25"/>
    <mergeCell ref="AL25:AM25"/>
    <mergeCell ref="AN25:AN26"/>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6"/>
  <sheetViews>
    <sheetView topLeftCell="A4" zoomScaleNormal="100" zoomScaleSheetLayoutView="90" workbookViewId="0">
      <pane ySplit="3" topLeftCell="A7" activePane="bottomLeft" state="frozen"/>
      <selection activeCell="A4" sqref="A4"/>
      <selection pane="bottomLeft" activeCell="D7" sqref="D7"/>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06"/>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77"/>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87"/>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91" customFormat="1" ht="133.9" customHeight="1" x14ac:dyDescent="0.25">
      <c r="A7" s="60" t="s">
        <v>950</v>
      </c>
      <c r="B7" s="87" t="s">
        <v>73</v>
      </c>
      <c r="C7" s="88"/>
      <c r="D7" s="88" t="s">
        <v>984</v>
      </c>
      <c r="E7" s="88" t="s">
        <v>984</v>
      </c>
      <c r="F7" s="55" t="s">
        <v>19</v>
      </c>
      <c r="G7" s="55" t="s">
        <v>1087</v>
      </c>
      <c r="H7" s="55" t="s">
        <v>74</v>
      </c>
      <c r="I7" s="55" t="s">
        <v>988</v>
      </c>
      <c r="J7" s="55" t="s">
        <v>999</v>
      </c>
      <c r="K7" s="100" t="s">
        <v>1775</v>
      </c>
      <c r="L7" s="101" t="s">
        <v>75</v>
      </c>
      <c r="M7" s="100" t="s">
        <v>1184</v>
      </c>
      <c r="N7" s="100" t="s">
        <v>2780</v>
      </c>
      <c r="O7" s="88" t="s">
        <v>2621</v>
      </c>
      <c r="P7" s="88" t="s">
        <v>2973</v>
      </c>
      <c r="Q7" s="100" t="s">
        <v>1776</v>
      </c>
      <c r="R7" s="98"/>
      <c r="S7" s="100" t="s">
        <v>1777</v>
      </c>
      <c r="T7" s="97" t="s">
        <v>1778</v>
      </c>
      <c r="U7" s="88" t="s">
        <v>3249</v>
      </c>
      <c r="V7" s="98"/>
      <c r="W7" s="43" t="s">
        <v>76</v>
      </c>
      <c r="X7" s="55" t="s">
        <v>33</v>
      </c>
      <c r="Y7" s="43" t="s">
        <v>76</v>
      </c>
      <c r="Z7" s="55" t="s">
        <v>24</v>
      </c>
      <c r="AA7" s="43" t="s">
        <v>76</v>
      </c>
      <c r="AB7" s="3" t="s">
        <v>4944</v>
      </c>
      <c r="AC7" s="55" t="s">
        <v>65</v>
      </c>
      <c r="AD7" s="43" t="s">
        <v>50</v>
      </c>
      <c r="AE7" s="98"/>
      <c r="AF7" s="43" t="s">
        <v>77</v>
      </c>
      <c r="AG7" s="43" t="s">
        <v>984</v>
      </c>
      <c r="AH7" s="55" t="s">
        <v>27</v>
      </c>
      <c r="AI7" s="55" t="s">
        <v>28</v>
      </c>
      <c r="AJ7" s="62" t="s">
        <v>3301</v>
      </c>
      <c r="AK7" s="54" t="s">
        <v>3289</v>
      </c>
      <c r="AL7" s="54" t="s">
        <v>3397</v>
      </c>
      <c r="AM7" s="54" t="s">
        <v>4842</v>
      </c>
      <c r="AN7" s="86" t="s">
        <v>4843</v>
      </c>
      <c r="AO7" s="86" t="s">
        <v>3994</v>
      </c>
      <c r="AP7" s="54" t="s">
        <v>3670</v>
      </c>
      <c r="AQ7" s="54" t="s">
        <v>3907</v>
      </c>
      <c r="AR7" s="55" t="s">
        <v>3797</v>
      </c>
      <c r="AS7" s="55"/>
      <c r="AT7" s="55"/>
      <c r="AU7" s="55"/>
      <c r="AV7" s="55"/>
      <c r="AW7" s="55"/>
      <c r="AX7" s="55" t="s">
        <v>2520</v>
      </c>
      <c r="AY7" s="86" t="s">
        <v>3328</v>
      </c>
      <c r="AZ7" s="88" t="s">
        <v>3294</v>
      </c>
      <c r="BA7" s="55" t="s">
        <v>2521</v>
      </c>
      <c r="BB7" s="55"/>
      <c r="BC7" s="54" t="s">
        <v>4844</v>
      </c>
      <c r="BD7" s="55" t="s">
        <v>32</v>
      </c>
      <c r="BE7" s="86" t="s">
        <v>4846</v>
      </c>
      <c r="BF7" s="86" t="s">
        <v>4845</v>
      </c>
      <c r="BG7" s="89" t="s">
        <v>32</v>
      </c>
      <c r="BH7" s="94" t="s">
        <v>45</v>
      </c>
      <c r="BI7" s="55"/>
      <c r="BJ7" s="55"/>
      <c r="BK7" s="55" t="s">
        <v>21</v>
      </c>
      <c r="BL7" s="55"/>
      <c r="BM7" s="55"/>
      <c r="BN7" s="55" t="s">
        <v>37</v>
      </c>
      <c r="BO7" s="54" t="s">
        <v>3989</v>
      </c>
      <c r="BP7" s="55" t="s">
        <v>3988</v>
      </c>
      <c r="BQ7" s="90" t="s">
        <v>4847</v>
      </c>
      <c r="BR7" s="200" t="s">
        <v>3389</v>
      </c>
    </row>
    <row r="8" spans="1:70" s="91" customFormat="1" ht="124.9" customHeight="1" x14ac:dyDescent="0.25">
      <c r="A8" s="60" t="s">
        <v>951</v>
      </c>
      <c r="B8" s="87" t="s">
        <v>155</v>
      </c>
      <c r="C8" s="88"/>
      <c r="D8" s="88" t="s">
        <v>984</v>
      </c>
      <c r="E8" s="88" t="s">
        <v>984</v>
      </c>
      <c r="F8" s="55" t="s">
        <v>19</v>
      </c>
      <c r="G8" s="55" t="s">
        <v>1070</v>
      </c>
      <c r="H8" s="55" t="s">
        <v>156</v>
      </c>
      <c r="I8" s="55" t="s">
        <v>2724</v>
      </c>
      <c r="J8" s="55" t="s">
        <v>999</v>
      </c>
      <c r="K8" s="114" t="s">
        <v>2694</v>
      </c>
      <c r="L8" s="117" t="s">
        <v>2695</v>
      </c>
      <c r="M8" s="100" t="s">
        <v>1318</v>
      </c>
      <c r="N8" s="100" t="s">
        <v>2780</v>
      </c>
      <c r="O8" s="88" t="s">
        <v>2621</v>
      </c>
      <c r="P8" s="88" t="s">
        <v>1100</v>
      </c>
      <c r="Q8" s="100" t="s">
        <v>2089</v>
      </c>
      <c r="R8" s="98"/>
      <c r="S8" s="100" t="s">
        <v>2090</v>
      </c>
      <c r="T8" s="97" t="s">
        <v>2091</v>
      </c>
      <c r="U8" s="88" t="s">
        <v>3250</v>
      </c>
      <c r="V8" s="98"/>
      <c r="W8" s="43" t="s">
        <v>76</v>
      </c>
      <c r="X8" s="55" t="s">
        <v>33</v>
      </c>
      <c r="Y8" s="43" t="s">
        <v>76</v>
      </c>
      <c r="Z8" s="55" t="s">
        <v>24</v>
      </c>
      <c r="AA8" s="43" t="s">
        <v>76</v>
      </c>
      <c r="AB8" s="55" t="s">
        <v>4941</v>
      </c>
      <c r="AC8" s="55" t="s">
        <v>137</v>
      </c>
      <c r="AD8" s="43" t="s">
        <v>50</v>
      </c>
      <c r="AE8" s="98"/>
      <c r="AF8" s="43" t="s">
        <v>157</v>
      </c>
      <c r="AG8" s="43" t="s">
        <v>984</v>
      </c>
      <c r="AH8" s="55" t="s">
        <v>27</v>
      </c>
      <c r="AI8" s="55" t="s">
        <v>28</v>
      </c>
      <c r="AJ8" s="62" t="s">
        <v>3301</v>
      </c>
      <c r="AK8" s="54" t="s">
        <v>3289</v>
      </c>
      <c r="AL8" s="54" t="s">
        <v>3320</v>
      </c>
      <c r="AM8" s="54" t="s">
        <v>4848</v>
      </c>
      <c r="AN8" s="86" t="s">
        <v>4849</v>
      </c>
      <c r="AO8" s="86" t="s">
        <v>4665</v>
      </c>
      <c r="AP8" s="55" t="s">
        <v>3666</v>
      </c>
      <c r="AQ8" s="54" t="s">
        <v>4850</v>
      </c>
      <c r="AR8" s="88" t="s">
        <v>2579</v>
      </c>
      <c r="AS8" s="54" t="s">
        <v>3648</v>
      </c>
      <c r="AT8" s="54" t="s">
        <v>2687</v>
      </c>
      <c r="AU8" s="54" t="s">
        <v>3294</v>
      </c>
      <c r="AV8" s="54" t="s">
        <v>3389</v>
      </c>
      <c r="AW8" s="54"/>
      <c r="AX8" s="55" t="s">
        <v>2520</v>
      </c>
      <c r="AY8" s="93">
        <v>43454</v>
      </c>
      <c r="AZ8" s="93" t="s">
        <v>3294</v>
      </c>
      <c r="BA8" s="55" t="s">
        <v>2521</v>
      </c>
      <c r="BB8" s="55"/>
      <c r="BC8" s="54" t="s">
        <v>4851</v>
      </c>
      <c r="BD8" s="55" t="s">
        <v>32</v>
      </c>
      <c r="BE8" s="54" t="s">
        <v>4852</v>
      </c>
      <c r="BF8" s="86" t="s">
        <v>4853</v>
      </c>
      <c r="BG8" s="89" t="s">
        <v>32</v>
      </c>
      <c r="BH8" s="94" t="s">
        <v>45</v>
      </c>
      <c r="BI8" s="55"/>
      <c r="BJ8" s="55"/>
      <c r="BK8" s="55" t="s">
        <v>21</v>
      </c>
      <c r="BL8" s="55"/>
      <c r="BM8" s="55"/>
      <c r="BN8" s="55" t="s">
        <v>37</v>
      </c>
      <c r="BO8" s="54" t="s">
        <v>3989</v>
      </c>
      <c r="BP8" s="55" t="s">
        <v>3988</v>
      </c>
      <c r="BQ8" s="90" t="s">
        <v>4854</v>
      </c>
      <c r="BR8" s="200" t="s">
        <v>3389</v>
      </c>
    </row>
    <row r="9" spans="1:70" s="203" customFormat="1" ht="63" x14ac:dyDescent="0.25">
      <c r="A9" s="60" t="s">
        <v>952</v>
      </c>
      <c r="B9" s="2" t="s">
        <v>888</v>
      </c>
      <c r="C9" s="6"/>
      <c r="D9" s="6"/>
      <c r="E9" s="6"/>
      <c r="F9" s="3" t="s">
        <v>52</v>
      </c>
      <c r="G9" s="3" t="s">
        <v>1028</v>
      </c>
      <c r="H9" s="3" t="s">
        <v>889</v>
      </c>
      <c r="I9" s="3" t="s">
        <v>999</v>
      </c>
      <c r="J9" s="3" t="s">
        <v>999</v>
      </c>
      <c r="K9" s="9" t="s">
        <v>1862</v>
      </c>
      <c r="L9" s="12" t="s">
        <v>1863</v>
      </c>
      <c r="M9" s="4" t="s">
        <v>1169</v>
      </c>
      <c r="N9" s="4" t="s">
        <v>2780</v>
      </c>
      <c r="O9" s="10" t="s">
        <v>2621</v>
      </c>
      <c r="P9" s="10" t="s">
        <v>2975</v>
      </c>
      <c r="Q9" s="4" t="s">
        <v>1864</v>
      </c>
      <c r="R9" s="6"/>
      <c r="S9" s="4" t="s">
        <v>1865</v>
      </c>
      <c r="T9" s="4" t="s">
        <v>21</v>
      </c>
      <c r="U9" s="10" t="s">
        <v>3252</v>
      </c>
      <c r="V9" s="6"/>
      <c r="W9" s="7" t="s">
        <v>312</v>
      </c>
      <c r="X9" s="3" t="s">
        <v>33</v>
      </c>
      <c r="Y9" s="7" t="s">
        <v>718</v>
      </c>
      <c r="Z9" s="3" t="s">
        <v>90</v>
      </c>
      <c r="AA9" s="7" t="s">
        <v>718</v>
      </c>
      <c r="AB9" s="55" t="s">
        <v>3296</v>
      </c>
      <c r="AC9" s="55" t="s">
        <v>3295</v>
      </c>
      <c r="AD9" s="3" t="s">
        <v>21</v>
      </c>
      <c r="AE9" s="6"/>
      <c r="AF9" s="3" t="s">
        <v>21</v>
      </c>
      <c r="AG9" s="3"/>
      <c r="AH9" s="3" t="s">
        <v>27</v>
      </c>
      <c r="AI9" s="3" t="s">
        <v>28</v>
      </c>
      <c r="AJ9" s="3" t="s">
        <v>4946</v>
      </c>
      <c r="AK9" s="3"/>
      <c r="AL9" s="3" t="s">
        <v>140</v>
      </c>
      <c r="AM9" s="3"/>
      <c r="AN9" s="10"/>
      <c r="AO9" s="10"/>
      <c r="AP9" s="10" t="s">
        <v>2560</v>
      </c>
      <c r="AQ9" s="10"/>
      <c r="AR9" s="10"/>
      <c r="AS9" s="10"/>
      <c r="AT9" s="10"/>
      <c r="AU9" s="10"/>
      <c r="AV9" s="10"/>
      <c r="AW9" s="10"/>
      <c r="AX9" s="3" t="s">
        <v>47</v>
      </c>
      <c r="AY9" s="10"/>
      <c r="AZ9" s="10"/>
      <c r="BA9" s="3" t="s">
        <v>1011</v>
      </c>
      <c r="BB9" s="3"/>
      <c r="BC9" s="10"/>
      <c r="BD9" s="3" t="s">
        <v>983</v>
      </c>
      <c r="BE9" s="10"/>
      <c r="BF9" s="10"/>
      <c r="BG9" s="10" t="s">
        <v>983</v>
      </c>
      <c r="BH9" s="3" t="s">
        <v>21</v>
      </c>
      <c r="BI9" s="3"/>
      <c r="BJ9" s="3"/>
      <c r="BK9" s="3" t="s">
        <v>2448</v>
      </c>
      <c r="BL9" s="3"/>
      <c r="BM9" s="3"/>
      <c r="BN9" s="3" t="s">
        <v>21</v>
      </c>
      <c r="BO9" s="3"/>
      <c r="BP9" s="3"/>
      <c r="BQ9" s="14"/>
      <c r="BR9" s="201"/>
    </row>
    <row r="10" spans="1:70" s="203" customFormat="1" ht="63" x14ac:dyDescent="0.25">
      <c r="A10" s="60" t="s">
        <v>953</v>
      </c>
      <c r="B10" s="2" t="s">
        <v>733</v>
      </c>
      <c r="C10" s="6"/>
      <c r="D10" s="6"/>
      <c r="E10" s="6"/>
      <c r="F10" s="3" t="s">
        <v>52</v>
      </c>
      <c r="G10" s="3" t="s">
        <v>1118</v>
      </c>
      <c r="H10" s="3" t="s">
        <v>734</v>
      </c>
      <c r="I10" s="3" t="s">
        <v>999</v>
      </c>
      <c r="J10" s="3" t="s">
        <v>999</v>
      </c>
      <c r="K10" s="9" t="s">
        <v>1898</v>
      </c>
      <c r="L10" s="12" t="s">
        <v>1899</v>
      </c>
      <c r="M10" s="4" t="s">
        <v>1170</v>
      </c>
      <c r="N10" s="4" t="s">
        <v>2780</v>
      </c>
      <c r="O10" s="10" t="e">
        <v>#N/A</v>
      </c>
      <c r="P10" s="10" t="e">
        <v>#N/A</v>
      </c>
      <c r="Q10" s="4" t="s">
        <v>1900</v>
      </c>
      <c r="R10" s="6"/>
      <c r="S10" s="9" t="s">
        <v>1901</v>
      </c>
      <c r="T10" s="19" t="s">
        <v>1902</v>
      </c>
      <c r="U10" s="10" t="s">
        <v>3253</v>
      </c>
      <c r="V10" s="6"/>
      <c r="W10" s="7" t="s">
        <v>735</v>
      </c>
      <c r="X10" s="3" t="s">
        <v>3294</v>
      </c>
      <c r="Y10" s="7" t="s">
        <v>735</v>
      </c>
      <c r="Z10" s="3" t="s">
        <v>182</v>
      </c>
      <c r="AA10" s="7" t="s">
        <v>735</v>
      </c>
      <c r="AB10" s="55" t="s">
        <v>3296</v>
      </c>
      <c r="AC10" s="55" t="s">
        <v>3295</v>
      </c>
      <c r="AD10" s="3" t="s">
        <v>21</v>
      </c>
      <c r="AE10" s="6"/>
      <c r="AF10" s="3" t="s">
        <v>21</v>
      </c>
      <c r="AG10" s="3"/>
      <c r="AH10" s="3" t="s">
        <v>27</v>
      </c>
      <c r="AI10" s="3" t="s">
        <v>28</v>
      </c>
      <c r="AJ10" s="3" t="s">
        <v>4937</v>
      </c>
      <c r="AK10" s="3"/>
      <c r="AL10" s="3" t="s">
        <v>214</v>
      </c>
      <c r="AM10" s="3"/>
      <c r="AN10" s="10"/>
      <c r="AO10" s="10"/>
      <c r="AP10" s="10" t="s">
        <v>2560</v>
      </c>
      <c r="AQ10" s="10"/>
      <c r="AR10" s="10"/>
      <c r="AS10" s="10"/>
      <c r="AT10" s="10"/>
      <c r="AU10" s="10"/>
      <c r="AV10" s="10"/>
      <c r="AW10" s="10"/>
      <c r="AX10" s="10"/>
      <c r="AY10" s="10"/>
      <c r="AZ10" s="10"/>
      <c r="BA10" s="10"/>
      <c r="BB10" s="10"/>
      <c r="BC10" s="10"/>
      <c r="BD10" s="3" t="s">
        <v>983</v>
      </c>
      <c r="BE10" s="10"/>
      <c r="BF10" s="10"/>
      <c r="BG10" s="3" t="s">
        <v>983</v>
      </c>
      <c r="BH10" s="3" t="s">
        <v>101</v>
      </c>
      <c r="BI10" s="3"/>
      <c r="BJ10" s="3"/>
      <c r="BK10" s="3" t="s">
        <v>2448</v>
      </c>
      <c r="BL10" s="3"/>
      <c r="BM10" s="3"/>
      <c r="BN10" s="3" t="s">
        <v>21</v>
      </c>
      <c r="BO10" s="3"/>
      <c r="BP10" s="3"/>
      <c r="BQ10" s="14"/>
      <c r="BR10" s="201"/>
    </row>
    <row r="11" spans="1:70" s="203" customFormat="1" ht="78.75" x14ac:dyDescent="0.25">
      <c r="A11" s="60" t="s">
        <v>954</v>
      </c>
      <c r="B11" s="2" t="s">
        <v>930</v>
      </c>
      <c r="C11" s="6"/>
      <c r="D11" s="6"/>
      <c r="E11" s="6"/>
      <c r="F11" s="3" t="s">
        <v>52</v>
      </c>
      <c r="G11" s="3" t="s">
        <v>1113</v>
      </c>
      <c r="H11" s="3" t="s">
        <v>931</v>
      </c>
      <c r="I11" s="3" t="s">
        <v>999</v>
      </c>
      <c r="J11" s="3" t="s">
        <v>999</v>
      </c>
      <c r="K11" s="9" t="s">
        <v>1384</v>
      </c>
      <c r="L11" s="12" t="s">
        <v>1385</v>
      </c>
      <c r="M11" s="4" t="s">
        <v>1318</v>
      </c>
      <c r="N11" s="4" t="s">
        <v>2780</v>
      </c>
      <c r="O11" s="10" t="e">
        <v>#N/A</v>
      </c>
      <c r="P11" s="10" t="e">
        <v>#N/A</v>
      </c>
      <c r="Q11" s="4" t="s">
        <v>1386</v>
      </c>
      <c r="R11" s="6"/>
      <c r="S11" s="4" t="s">
        <v>1387</v>
      </c>
      <c r="T11" s="4" t="s">
        <v>1388</v>
      </c>
      <c r="U11" s="10" t="s">
        <v>3256</v>
      </c>
      <c r="V11" s="6"/>
      <c r="W11" s="7" t="s">
        <v>207</v>
      </c>
      <c r="X11" s="3" t="s">
        <v>3294</v>
      </c>
      <c r="Y11" s="7" t="s">
        <v>207</v>
      </c>
      <c r="Z11" s="3" t="s">
        <v>182</v>
      </c>
      <c r="AA11" s="7" t="s">
        <v>207</v>
      </c>
      <c r="AB11" s="55" t="s">
        <v>3296</v>
      </c>
      <c r="AC11" s="55" t="s">
        <v>3295</v>
      </c>
      <c r="AD11" s="3" t="s">
        <v>21</v>
      </c>
      <c r="AE11" s="6"/>
      <c r="AF11" s="3" t="s">
        <v>21</v>
      </c>
      <c r="AG11" s="3"/>
      <c r="AH11" s="3" t="s">
        <v>27</v>
      </c>
      <c r="AI11" s="3" t="s">
        <v>28</v>
      </c>
      <c r="AJ11" s="3" t="s">
        <v>4946</v>
      </c>
      <c r="AK11" s="3"/>
      <c r="AL11" s="8" t="s">
        <v>2454</v>
      </c>
      <c r="AM11" s="8"/>
      <c r="AN11" s="10"/>
      <c r="AO11" s="10"/>
      <c r="AP11" s="10" t="s">
        <v>2612</v>
      </c>
      <c r="AQ11" s="10"/>
      <c r="AR11" s="10"/>
      <c r="AS11" s="10"/>
      <c r="AT11" s="10"/>
      <c r="AU11" s="10"/>
      <c r="AV11" s="10"/>
      <c r="AW11" s="10"/>
      <c r="AX11" s="3" t="s">
        <v>58</v>
      </c>
      <c r="AY11" s="10"/>
      <c r="AZ11" s="10"/>
      <c r="BA11" s="3" t="s">
        <v>1133</v>
      </c>
      <c r="BB11" s="3"/>
      <c r="BC11" s="3" t="s">
        <v>32</v>
      </c>
      <c r="BD11" s="3" t="s">
        <v>32</v>
      </c>
      <c r="BE11" s="10"/>
      <c r="BF11" s="10"/>
      <c r="BG11" s="3" t="s">
        <v>32</v>
      </c>
      <c r="BH11" s="3" t="s">
        <v>101</v>
      </c>
      <c r="BI11" s="3"/>
      <c r="BJ11" s="3"/>
      <c r="BK11" s="3" t="s">
        <v>2448</v>
      </c>
      <c r="BL11" s="3"/>
      <c r="BM11" s="3"/>
      <c r="BN11" s="3" t="s">
        <v>21</v>
      </c>
      <c r="BO11" s="3"/>
      <c r="BP11" s="3"/>
      <c r="BQ11" s="14"/>
      <c r="BR11" s="201"/>
    </row>
    <row r="12" spans="1:70" s="203" customFormat="1" ht="65.45" customHeight="1" x14ac:dyDescent="0.25">
      <c r="A12" s="60" t="s">
        <v>955</v>
      </c>
      <c r="B12" s="2" t="s">
        <v>935</v>
      </c>
      <c r="C12" s="6"/>
      <c r="D12" s="6"/>
      <c r="E12" s="6"/>
      <c r="F12" s="3" t="s">
        <v>52</v>
      </c>
      <c r="G12" s="3" t="s">
        <v>1027</v>
      </c>
      <c r="H12" s="3" t="s">
        <v>936</v>
      </c>
      <c r="I12" s="3" t="s">
        <v>999</v>
      </c>
      <c r="J12" s="3" t="s">
        <v>999</v>
      </c>
      <c r="K12" s="4" t="s">
        <v>1590</v>
      </c>
      <c r="L12" s="5" t="s">
        <v>1591</v>
      </c>
      <c r="M12" s="4" t="s">
        <v>1170</v>
      </c>
      <c r="N12" s="4" t="s">
        <v>2780</v>
      </c>
      <c r="O12" s="10" t="s">
        <v>2783</v>
      </c>
      <c r="P12" s="10" t="s">
        <v>1100</v>
      </c>
      <c r="Q12" s="4" t="s">
        <v>1592</v>
      </c>
      <c r="R12" s="6"/>
      <c r="S12" s="4" t="s">
        <v>1593</v>
      </c>
      <c r="T12" s="19" t="s">
        <v>1594</v>
      </c>
      <c r="U12" s="10" t="s">
        <v>3247</v>
      </c>
      <c r="V12" s="6"/>
      <c r="W12" s="7" t="s">
        <v>206</v>
      </c>
      <c r="X12" s="3" t="s">
        <v>33</v>
      </c>
      <c r="Y12" s="7" t="s">
        <v>529</v>
      </c>
      <c r="Z12" s="3" t="s">
        <v>90</v>
      </c>
      <c r="AA12" s="7" t="s">
        <v>529</v>
      </c>
      <c r="AB12" s="55" t="s">
        <v>3296</v>
      </c>
      <c r="AC12" s="55" t="s">
        <v>3295</v>
      </c>
      <c r="AD12" s="3" t="s">
        <v>21</v>
      </c>
      <c r="AE12" s="6"/>
      <c r="AF12" s="3" t="s">
        <v>21</v>
      </c>
      <c r="AG12" s="3"/>
      <c r="AH12" s="3" t="s">
        <v>27</v>
      </c>
      <c r="AI12" s="3" t="s">
        <v>28</v>
      </c>
      <c r="AJ12" s="3" t="s">
        <v>4946</v>
      </c>
      <c r="AK12" s="3"/>
      <c r="AL12" s="3" t="s">
        <v>585</v>
      </c>
      <c r="AM12" s="3"/>
      <c r="AN12" s="10"/>
      <c r="AO12" s="10"/>
      <c r="AP12" s="10" t="s">
        <v>2560</v>
      </c>
      <c r="AQ12" s="10"/>
      <c r="AR12" s="10"/>
      <c r="AS12" s="10"/>
      <c r="AT12" s="10"/>
      <c r="AU12" s="10"/>
      <c r="AV12" s="10"/>
      <c r="AW12" s="10"/>
      <c r="AX12" s="10" t="s">
        <v>2762</v>
      </c>
      <c r="AY12" s="10"/>
      <c r="AZ12" s="10"/>
      <c r="BA12" s="10" t="s">
        <v>1133</v>
      </c>
      <c r="BB12" s="10"/>
      <c r="BC12" s="3" t="s">
        <v>32</v>
      </c>
      <c r="BD12" s="3" t="s">
        <v>32</v>
      </c>
      <c r="BE12" s="10"/>
      <c r="BF12" s="10"/>
      <c r="BG12" s="3" t="s">
        <v>32</v>
      </c>
      <c r="BH12" s="3" t="s">
        <v>101</v>
      </c>
      <c r="BI12" s="3"/>
      <c r="BJ12" s="3"/>
      <c r="BK12" s="3" t="s">
        <v>2448</v>
      </c>
      <c r="BL12" s="3"/>
      <c r="BM12" s="3"/>
      <c r="BN12" s="3" t="s">
        <v>21</v>
      </c>
      <c r="BO12" s="3"/>
      <c r="BP12" s="3"/>
      <c r="BQ12" s="14"/>
      <c r="BR12" s="201"/>
    </row>
    <row r="13" spans="1:70" s="203" customFormat="1" ht="63" x14ac:dyDescent="0.25">
      <c r="A13" s="60" t="s">
        <v>956</v>
      </c>
      <c r="B13" s="2" t="s">
        <v>709</v>
      </c>
      <c r="C13" s="6"/>
      <c r="D13" s="6"/>
      <c r="E13" s="6"/>
      <c r="F13" s="3" t="s">
        <v>19</v>
      </c>
      <c r="G13" s="3" t="s">
        <v>1027</v>
      </c>
      <c r="H13" s="3" t="s">
        <v>710</v>
      </c>
      <c r="I13" s="3" t="s">
        <v>999</v>
      </c>
      <c r="J13" s="3" t="s">
        <v>999</v>
      </c>
      <c r="K13" s="4" t="s">
        <v>2077</v>
      </c>
      <c r="L13" s="12" t="s">
        <v>2078</v>
      </c>
      <c r="M13" s="4" t="s">
        <v>1170</v>
      </c>
      <c r="N13" s="4" t="s">
        <v>2780</v>
      </c>
      <c r="O13" s="10" t="e">
        <v>#N/A</v>
      </c>
      <c r="P13" s="10" t="e">
        <v>#N/A</v>
      </c>
      <c r="Q13" s="4" t="s">
        <v>2079</v>
      </c>
      <c r="R13" s="6"/>
      <c r="S13" s="9" t="s">
        <v>2080</v>
      </c>
      <c r="T13" s="4" t="s">
        <v>21</v>
      </c>
      <c r="U13" s="10" t="s">
        <v>3254</v>
      </c>
      <c r="V13" s="6"/>
      <c r="W13" s="7" t="s">
        <v>711</v>
      </c>
      <c r="X13" s="3" t="s">
        <v>3294</v>
      </c>
      <c r="Y13" s="7" t="s">
        <v>711</v>
      </c>
      <c r="Z13" s="3" t="s">
        <v>182</v>
      </c>
      <c r="AA13" s="7" t="s">
        <v>711</v>
      </c>
      <c r="AB13" s="55" t="s">
        <v>3296</v>
      </c>
      <c r="AC13" s="55" t="s">
        <v>3295</v>
      </c>
      <c r="AD13" s="3" t="s">
        <v>21</v>
      </c>
      <c r="AE13" s="6"/>
      <c r="AF13" s="3" t="s">
        <v>21</v>
      </c>
      <c r="AG13" s="3"/>
      <c r="AH13" s="3" t="s">
        <v>27</v>
      </c>
      <c r="AI13" s="3" t="s">
        <v>28</v>
      </c>
      <c r="AJ13" s="62" t="s">
        <v>4946</v>
      </c>
      <c r="AK13" s="3"/>
      <c r="AL13" s="3" t="s">
        <v>712</v>
      </c>
      <c r="AM13" s="3" t="s">
        <v>2565</v>
      </c>
      <c r="AN13" s="10"/>
      <c r="AO13" s="10"/>
      <c r="AP13" s="10" t="s">
        <v>2592</v>
      </c>
      <c r="AQ13" s="10"/>
      <c r="AR13" s="10"/>
      <c r="AS13" s="13"/>
      <c r="AT13" s="13"/>
      <c r="AU13" s="13"/>
      <c r="AV13" s="13"/>
      <c r="AW13" s="13"/>
      <c r="AX13" s="3" t="s">
        <v>3281</v>
      </c>
      <c r="AY13" s="10"/>
      <c r="AZ13" s="10"/>
      <c r="BA13" s="10" t="s">
        <v>1133</v>
      </c>
      <c r="BB13" s="10"/>
      <c r="BC13" s="10"/>
      <c r="BD13" s="10" t="s">
        <v>983</v>
      </c>
      <c r="BE13" s="10"/>
      <c r="BF13" s="10"/>
      <c r="BG13" s="10" t="s">
        <v>983</v>
      </c>
      <c r="BH13" s="3" t="s">
        <v>101</v>
      </c>
      <c r="BI13" s="3"/>
      <c r="BJ13" s="3"/>
      <c r="BK13" s="3" t="s">
        <v>21</v>
      </c>
      <c r="BL13" s="3"/>
      <c r="BM13" s="3"/>
      <c r="BN13" s="3" t="s">
        <v>21</v>
      </c>
      <c r="BO13" s="3"/>
      <c r="BP13" s="3"/>
      <c r="BQ13" s="14"/>
      <c r="BR13" s="201"/>
    </row>
    <row r="16" spans="1:70" s="158" customFormat="1" ht="31.15" customHeight="1" x14ac:dyDescent="0.2">
      <c r="A16" s="210" t="s">
        <v>4904</v>
      </c>
      <c r="B16" s="212" t="s">
        <v>987</v>
      </c>
      <c r="C16" s="212" t="s">
        <v>4905</v>
      </c>
      <c r="D16" s="210" t="s">
        <v>4906</v>
      </c>
      <c r="E16" s="210"/>
      <c r="F16" s="210"/>
      <c r="G16" s="210"/>
      <c r="H16" s="210"/>
      <c r="I16" s="210" t="s">
        <v>4907</v>
      </c>
      <c r="J16" s="210" t="s">
        <v>3431</v>
      </c>
      <c r="K16" s="210"/>
      <c r="L16" s="210"/>
      <c r="M16" s="210"/>
      <c r="N16" s="210"/>
      <c r="O16" s="210"/>
      <c r="P16" s="210" t="s">
        <v>4908</v>
      </c>
      <c r="Q16" s="210"/>
      <c r="R16" s="210"/>
      <c r="S16" s="210"/>
      <c r="T16" s="210"/>
      <c r="U16" s="210"/>
      <c r="V16" s="210"/>
      <c r="W16" s="210"/>
      <c r="X16" s="210"/>
      <c r="Y16" s="210" t="s">
        <v>4909</v>
      </c>
      <c r="Z16" s="210"/>
      <c r="AA16" s="210"/>
      <c r="AB16" s="210"/>
      <c r="AC16" s="210"/>
      <c r="AD16" s="210"/>
      <c r="AE16" s="210"/>
      <c r="AF16" s="210"/>
      <c r="AG16" s="210"/>
      <c r="AH16" s="210"/>
      <c r="AI16" s="210" t="s">
        <v>4910</v>
      </c>
      <c r="AJ16" s="210"/>
      <c r="AK16" s="210"/>
      <c r="AL16" s="210" t="s">
        <v>4911</v>
      </c>
      <c r="AM16" s="210"/>
      <c r="AN16" s="210" t="s">
        <v>4912</v>
      </c>
      <c r="AO16" s="210" t="s">
        <v>52</v>
      </c>
    </row>
    <row r="17" spans="1:41" s="158" customFormat="1" ht="75.599999999999994" customHeight="1" x14ac:dyDescent="0.2">
      <c r="A17" s="210"/>
      <c r="B17" s="213"/>
      <c r="C17" s="213"/>
      <c r="D17" s="175" t="s">
        <v>4913</v>
      </c>
      <c r="E17" s="175" t="s">
        <v>4914</v>
      </c>
      <c r="F17" s="175" t="s">
        <v>4915</v>
      </c>
      <c r="G17" s="175" t="s">
        <v>3295</v>
      </c>
      <c r="H17" s="175" t="s">
        <v>3298</v>
      </c>
      <c r="I17" s="210"/>
      <c r="J17" s="175" t="s">
        <v>29</v>
      </c>
      <c r="K17" s="175" t="s">
        <v>35</v>
      </c>
      <c r="L17" s="175" t="s">
        <v>68</v>
      </c>
      <c r="M17" s="175" t="s">
        <v>138</v>
      </c>
      <c r="N17" s="175" t="s">
        <v>45</v>
      </c>
      <c r="O17" s="175" t="s">
        <v>4916</v>
      </c>
      <c r="P17" s="175" t="s">
        <v>1133</v>
      </c>
      <c r="Q17" s="175" t="s">
        <v>1011</v>
      </c>
      <c r="R17" s="175" t="s">
        <v>3299</v>
      </c>
      <c r="S17" s="175" t="s">
        <v>3300</v>
      </c>
      <c r="T17" s="175" t="s">
        <v>3272</v>
      </c>
      <c r="U17" s="175" t="s">
        <v>3301</v>
      </c>
      <c r="V17" s="175" t="s">
        <v>1004</v>
      </c>
      <c r="W17" s="175" t="s">
        <v>2521</v>
      </c>
      <c r="X17" s="175" t="s">
        <v>4917</v>
      </c>
      <c r="Y17" s="175" t="s">
        <v>1133</v>
      </c>
      <c r="Z17" s="175" t="s">
        <v>1011</v>
      </c>
      <c r="AA17" s="175" t="s">
        <v>2471</v>
      </c>
      <c r="AB17" s="175" t="s">
        <v>3299</v>
      </c>
      <c r="AC17" s="175" t="s">
        <v>3300</v>
      </c>
      <c r="AD17" s="175" t="s">
        <v>3272</v>
      </c>
      <c r="AE17" s="175" t="s">
        <v>3301</v>
      </c>
      <c r="AF17" s="175" t="s">
        <v>32</v>
      </c>
      <c r="AG17" s="175" t="s">
        <v>48</v>
      </c>
      <c r="AH17" s="175" t="s">
        <v>3302</v>
      </c>
      <c r="AI17" s="175" t="s">
        <v>4918</v>
      </c>
      <c r="AJ17" s="175" t="s">
        <v>3299</v>
      </c>
      <c r="AK17" s="175" t="s">
        <v>4919</v>
      </c>
      <c r="AL17" s="175" t="s">
        <v>4920</v>
      </c>
      <c r="AM17" s="175" t="s">
        <v>4921</v>
      </c>
      <c r="AN17" s="210"/>
      <c r="AO17" s="210"/>
    </row>
    <row r="18" spans="1:41" s="141" customFormat="1" ht="52.9" customHeight="1" x14ac:dyDescent="0.2">
      <c r="A18" s="46"/>
      <c r="B18" s="142"/>
      <c r="C18" s="175">
        <f t="shared" ref="C18" si="0">SUM(D18:H18)</f>
        <v>7</v>
      </c>
      <c r="D18" s="48">
        <f>SUM((COUNTIF($AB$7:$AB$40,"HT")+(COUNTIF($AB$7:$AB$40,"TK")+(COUNTIF($AB$7:$AB$40,"TP"))+(COUNTIF($AB$7:$AB$40,"TTT")))))</f>
        <v>1</v>
      </c>
      <c r="E18" s="48">
        <f>SUM((COUNTIF($AB$7:$AB$40,"PHT")+(COUNTIF($AB$7:$AB$40,"PK")+(COUNTIF($AB$7:$AB$40,"PP"))+(COUNTIF($AB$7:$AB$40,"PTT")))))</f>
        <v>1</v>
      </c>
      <c r="F18" s="48">
        <f>SUM((COUNTIF($AB$7:$AB$40,"TBM")+(COUNTIF($AB$7:$AB$40,"TT"))))</f>
        <v>0</v>
      </c>
      <c r="G18" s="48">
        <f>COUNTIF($AB$7:$AB$40,"NV")</f>
        <v>5</v>
      </c>
      <c r="H18" s="48">
        <f>COUNTIF($AB$7:$AB$40,"GV")</f>
        <v>0</v>
      </c>
      <c r="I18" s="48">
        <f>COUNTIF($D$7:$D$40,"x")</f>
        <v>2</v>
      </c>
      <c r="J18" s="48">
        <f>COUNTIF($AJ$7:$AJ$40,"TS")</f>
        <v>0</v>
      </c>
      <c r="K18" s="48">
        <f>COUNTIF($AJ$7:$AJ$40,"THS")</f>
        <v>2</v>
      </c>
      <c r="L18" s="48">
        <f>COUNTIF($AJ$7:$AJ$40,"DH")</f>
        <v>4</v>
      </c>
      <c r="M18" s="48">
        <f>COUNTIF($AJ$7:$AJ$40,"CD")</f>
        <v>1</v>
      </c>
      <c r="N18" s="48">
        <f>COUNTIF($AJ$7:$AJ$13,"TC")</f>
        <v>0</v>
      </c>
      <c r="O18" s="48">
        <f>COUNTIF($AJ$7:$AJ$13,"")</f>
        <v>0</v>
      </c>
      <c r="P18" s="48">
        <f>COUNTIF($BA$7:$BA$40,"A")</f>
        <v>3</v>
      </c>
      <c r="Q18" s="48">
        <f>COUNTIF($BA$7:$BA$40,"B")</f>
        <v>1</v>
      </c>
      <c r="R18" s="48">
        <f>COUNTIF($BA$7:$BA$40,"TC")</f>
        <v>0</v>
      </c>
      <c r="S18" s="48">
        <f>COUNTIF($BA$7:$BA$40,"CD")</f>
        <v>0</v>
      </c>
      <c r="T18" s="48">
        <f>COUNTIF($BA$7:$BA$40,"DH")</f>
        <v>0</v>
      </c>
      <c r="U18" s="48">
        <f>COUNTIF($BA$7:$BA$40,"THS")</f>
        <v>0</v>
      </c>
      <c r="V18" s="48">
        <f>COUNTIF($BB$7:$BB$40,"IC3")</f>
        <v>0</v>
      </c>
      <c r="W18" s="48">
        <f>COUNTIF($BA$7:$BA$40,"UD CNTT CB")</f>
        <v>2</v>
      </c>
      <c r="X18" s="48">
        <f>COUNTIF($BA$7:$BA$40,"UD CNTT NC")</f>
        <v>0</v>
      </c>
      <c r="Y18" s="189">
        <f>SUM((COUNTIF($BG$7:$BG$40,"A"))+(COUNTIF($BG$7:$BG$40,"A1")))</f>
        <v>0</v>
      </c>
      <c r="Z18" s="189">
        <f>SUM((COUNTIF($BG$7:$BG$40,"B"))+(COUNTIF($BG$7:$BG$40,"A2")))</f>
        <v>3</v>
      </c>
      <c r="AA18" s="48">
        <f>COUNTIF($BG$7:$BG$40,"C")</f>
        <v>0</v>
      </c>
      <c r="AB18" s="48">
        <f>COUNTIF($BG$7:$BG$40,"TC")</f>
        <v>0</v>
      </c>
      <c r="AC18" s="48">
        <f>COUNTIF($BG$7:$BG$40,"CD")</f>
        <v>0</v>
      </c>
      <c r="AD18" s="48">
        <f>COUNTIF($BG$7:$BG$40,"DH")</f>
        <v>0</v>
      </c>
      <c r="AE18" s="48">
        <f>COUNTIF($BG$7:$BG$40,"THS")</f>
        <v>0</v>
      </c>
      <c r="AF18" s="48">
        <f>COUNTIF($BG$7:$BG$40,"B1")</f>
        <v>4</v>
      </c>
      <c r="AG18" s="48">
        <f>COUNTIF($BG$7:$BG$40,"B2")</f>
        <v>0</v>
      </c>
      <c r="AH18" s="48">
        <f>COUNTIF($BG$7:$BG$40,"C1")</f>
        <v>0</v>
      </c>
      <c r="AI18" s="48">
        <f>COUNTIF($BH$7:$BH$40,"Sơ cấp")</f>
        <v>4</v>
      </c>
      <c r="AJ18" s="48">
        <f>COUNTIF($BH$7:$BH$40,"Trung cấp")</f>
        <v>2</v>
      </c>
      <c r="AK18" s="48">
        <f>COUNTIF($BH$7:$BH$40,"Cao cấp")</f>
        <v>0</v>
      </c>
      <c r="AL18" s="48">
        <f>COUNTIF($X$7:$X$40,"Sở GDĐT TPHCM")</f>
        <v>4</v>
      </c>
      <c r="AM18" s="48">
        <f>COUNTIF($X$7:$X$40,"Trường CĐ Lý Tự Trọng TPHCM")</f>
        <v>3</v>
      </c>
      <c r="AN18" s="48">
        <f>COUNTIF($AG$7:$AG$40,"x")</f>
        <v>2</v>
      </c>
      <c r="AO18" s="48">
        <f>COUNTIF($F$7:$F$40,"Nữ")</f>
        <v>4</v>
      </c>
    </row>
    <row r="1276" spans="42:42" x14ac:dyDescent="0.25">
      <c r="AP1276" s="1">
        <f>COUNTIF(AJ7:AJ8,"Thạc sỹ")</f>
        <v>0</v>
      </c>
    </row>
  </sheetData>
  <autoFilter ref="A6:BQ13"/>
  <mergeCells count="59">
    <mergeCell ref="AO16:AO17"/>
    <mergeCell ref="A16:A17"/>
    <mergeCell ref="B16:B17"/>
    <mergeCell ref="C16:C17"/>
    <mergeCell ref="D16:H16"/>
    <mergeCell ref="I16:I17"/>
    <mergeCell ref="J16:O16"/>
    <mergeCell ref="P16:X16"/>
    <mergeCell ref="Y16:AH16"/>
    <mergeCell ref="AI16:AK16"/>
    <mergeCell ref="AL16:AM16"/>
    <mergeCell ref="AN16:AN17"/>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5"/>
  <sheetViews>
    <sheetView topLeftCell="A4" zoomScaleNormal="100" zoomScaleSheetLayoutView="90" workbookViewId="0">
      <pane ySplit="3" topLeftCell="A12" activePane="bottomLeft" state="frozen"/>
      <selection activeCell="A4" sqref="A4"/>
      <selection pane="bottomLeft" activeCell="B18" sqref="B1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06"/>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77"/>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87"/>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91" customFormat="1" ht="93.6" customHeight="1" x14ac:dyDescent="0.25">
      <c r="A7" s="60" t="s">
        <v>950</v>
      </c>
      <c r="B7" s="87" t="s">
        <v>117</v>
      </c>
      <c r="C7" s="10"/>
      <c r="D7" s="10" t="s">
        <v>984</v>
      </c>
      <c r="E7" s="10" t="s">
        <v>984</v>
      </c>
      <c r="F7" s="3" t="s">
        <v>19</v>
      </c>
      <c r="G7" s="3" t="s">
        <v>1028</v>
      </c>
      <c r="H7" s="3" t="s">
        <v>118</v>
      </c>
      <c r="I7" s="3" t="s">
        <v>990</v>
      </c>
      <c r="J7" s="3" t="s">
        <v>2721</v>
      </c>
      <c r="K7" s="9" t="s">
        <v>1311</v>
      </c>
      <c r="L7" s="12" t="s">
        <v>1312</v>
      </c>
      <c r="M7" s="4" t="s">
        <v>1170</v>
      </c>
      <c r="N7" s="4" t="s">
        <v>2780</v>
      </c>
      <c r="O7" s="10" t="s">
        <v>2621</v>
      </c>
      <c r="P7" s="10" t="s">
        <v>2811</v>
      </c>
      <c r="Q7" s="4" t="s">
        <v>1313</v>
      </c>
      <c r="R7" s="6"/>
      <c r="S7" s="4" t="s">
        <v>1314</v>
      </c>
      <c r="T7" s="4" t="s">
        <v>1315</v>
      </c>
      <c r="U7" s="10" t="s">
        <v>3229</v>
      </c>
      <c r="V7" s="6"/>
      <c r="W7" s="7" t="s">
        <v>120</v>
      </c>
      <c r="X7" s="3" t="s">
        <v>33</v>
      </c>
      <c r="Y7" s="7" t="s">
        <v>121</v>
      </c>
      <c r="Z7" s="3" t="s">
        <v>90</v>
      </c>
      <c r="AA7" s="7" t="s">
        <v>109</v>
      </c>
      <c r="AB7" s="3" t="s">
        <v>4945</v>
      </c>
      <c r="AC7" s="3" t="s">
        <v>84</v>
      </c>
      <c r="AD7" s="7" t="s">
        <v>94</v>
      </c>
      <c r="AE7" s="6"/>
      <c r="AF7" s="7" t="s">
        <v>122</v>
      </c>
      <c r="AG7" s="7" t="s">
        <v>984</v>
      </c>
      <c r="AH7" s="3" t="s">
        <v>27</v>
      </c>
      <c r="AI7" s="3" t="s">
        <v>28</v>
      </c>
      <c r="AJ7" s="62" t="s">
        <v>3301</v>
      </c>
      <c r="AK7" s="54" t="s">
        <v>3289</v>
      </c>
      <c r="AL7" s="54" t="s">
        <v>3322</v>
      </c>
      <c r="AM7" s="54" t="s">
        <v>4718</v>
      </c>
      <c r="AN7" s="86" t="s">
        <v>4719</v>
      </c>
      <c r="AO7" s="88" t="s">
        <v>3389</v>
      </c>
      <c r="AP7" s="54" t="s">
        <v>2594</v>
      </c>
      <c r="AQ7" s="54" t="s">
        <v>4720</v>
      </c>
      <c r="AR7" s="55" t="s">
        <v>2579</v>
      </c>
      <c r="AS7" s="55"/>
      <c r="AT7" s="55"/>
      <c r="AU7" s="55"/>
      <c r="AV7" s="55"/>
      <c r="AW7" s="55"/>
      <c r="AX7" s="55" t="s">
        <v>68</v>
      </c>
      <c r="AY7" s="93">
        <v>38244</v>
      </c>
      <c r="AZ7" s="93" t="s">
        <v>4721</v>
      </c>
      <c r="BA7" s="55" t="s">
        <v>4946</v>
      </c>
      <c r="BB7" s="55"/>
      <c r="BC7" s="55" t="s">
        <v>32</v>
      </c>
      <c r="BD7" s="55" t="s">
        <v>32</v>
      </c>
      <c r="BE7" s="55" t="s">
        <v>3378</v>
      </c>
      <c r="BF7" s="88" t="s">
        <v>3988</v>
      </c>
      <c r="BG7" s="55" t="s">
        <v>32</v>
      </c>
      <c r="BH7" s="94" t="s">
        <v>45</v>
      </c>
      <c r="BI7" s="55"/>
      <c r="BJ7" s="55"/>
      <c r="BK7" s="55" t="s">
        <v>21</v>
      </c>
      <c r="BL7" s="55"/>
      <c r="BM7" s="55"/>
      <c r="BN7" s="55" t="s">
        <v>37</v>
      </c>
      <c r="BO7" s="54" t="s">
        <v>3989</v>
      </c>
      <c r="BP7" s="55" t="s">
        <v>3988</v>
      </c>
      <c r="BQ7" s="90" t="s">
        <v>4722</v>
      </c>
      <c r="BR7" s="200" t="s">
        <v>3389</v>
      </c>
    </row>
    <row r="8" spans="1:70" s="203" customFormat="1" ht="78.75" x14ac:dyDescent="0.25">
      <c r="A8" s="60" t="s">
        <v>951</v>
      </c>
      <c r="B8" s="2" t="s">
        <v>319</v>
      </c>
      <c r="C8" s="6"/>
      <c r="D8" s="6"/>
      <c r="E8" s="6"/>
      <c r="F8" s="3" t="s">
        <v>52</v>
      </c>
      <c r="G8" s="3" t="s">
        <v>1093</v>
      </c>
      <c r="H8" s="3" t="s">
        <v>320</v>
      </c>
      <c r="I8" s="3" t="s">
        <v>2721</v>
      </c>
      <c r="J8" s="3" t="s">
        <v>2721</v>
      </c>
      <c r="K8" s="4" t="s">
        <v>1244</v>
      </c>
      <c r="L8" s="5" t="s">
        <v>1245</v>
      </c>
      <c r="M8" s="4" t="s">
        <v>1184</v>
      </c>
      <c r="N8" s="4" t="s">
        <v>2780</v>
      </c>
      <c r="O8" s="10" t="s">
        <v>2621</v>
      </c>
      <c r="P8" s="10" t="s">
        <v>2964</v>
      </c>
      <c r="Q8" s="4" t="s">
        <v>1246</v>
      </c>
      <c r="R8" s="6"/>
      <c r="S8" s="9" t="s">
        <v>1247</v>
      </c>
      <c r="T8" s="4" t="s">
        <v>21</v>
      </c>
      <c r="U8" s="10" t="s">
        <v>3230</v>
      </c>
      <c r="V8" s="6"/>
      <c r="W8" s="7" t="s">
        <v>322</v>
      </c>
      <c r="X8" s="3" t="s">
        <v>33</v>
      </c>
      <c r="Y8" s="7" t="s">
        <v>321</v>
      </c>
      <c r="Z8" s="3" t="s">
        <v>90</v>
      </c>
      <c r="AA8" s="7" t="s">
        <v>321</v>
      </c>
      <c r="AB8" s="55" t="s">
        <v>3296</v>
      </c>
      <c r="AC8" s="55" t="s">
        <v>3295</v>
      </c>
      <c r="AD8" s="3" t="s">
        <v>21</v>
      </c>
      <c r="AE8" s="6"/>
      <c r="AF8" s="3" t="s">
        <v>21</v>
      </c>
      <c r="AG8" s="3"/>
      <c r="AH8" s="3" t="s">
        <v>27</v>
      </c>
      <c r="AI8" s="3" t="s">
        <v>28</v>
      </c>
      <c r="AJ8" s="3" t="s">
        <v>4946</v>
      </c>
      <c r="AK8" s="3"/>
      <c r="AL8" s="3" t="s">
        <v>323</v>
      </c>
      <c r="AM8" s="3"/>
      <c r="AN8" s="10"/>
      <c r="AO8" s="10"/>
      <c r="AP8" s="10"/>
      <c r="AQ8" s="10"/>
      <c r="AR8" s="10"/>
      <c r="AS8" s="10"/>
      <c r="AT8" s="10"/>
      <c r="AU8" s="10"/>
      <c r="AV8" s="10"/>
      <c r="AW8" s="10"/>
      <c r="AX8" s="3" t="s">
        <v>58</v>
      </c>
      <c r="AY8" s="10"/>
      <c r="AZ8" s="10"/>
      <c r="BA8" s="3" t="s">
        <v>1133</v>
      </c>
      <c r="BB8" s="3"/>
      <c r="BC8" s="10"/>
      <c r="BD8" s="3" t="s">
        <v>983</v>
      </c>
      <c r="BE8" s="10"/>
      <c r="BF8" s="10"/>
      <c r="BG8" s="3" t="s">
        <v>983</v>
      </c>
      <c r="BH8" s="3" t="s">
        <v>101</v>
      </c>
      <c r="BI8" s="3"/>
      <c r="BJ8" s="3"/>
      <c r="BK8" s="3" t="s">
        <v>21</v>
      </c>
      <c r="BL8" s="3"/>
      <c r="BM8" s="3"/>
      <c r="BN8" s="3" t="s">
        <v>21</v>
      </c>
      <c r="BO8" s="3"/>
      <c r="BP8" s="3"/>
      <c r="BQ8" s="14"/>
      <c r="BR8" s="201"/>
    </row>
    <row r="9" spans="1:70" s="203" customFormat="1" ht="63" x14ac:dyDescent="0.25">
      <c r="A9" s="60" t="s">
        <v>952</v>
      </c>
      <c r="B9" s="2" t="s">
        <v>413</v>
      </c>
      <c r="C9" s="6"/>
      <c r="D9" s="6"/>
      <c r="E9" s="6"/>
      <c r="F9" s="3" t="s">
        <v>19</v>
      </c>
      <c r="G9" s="3" t="s">
        <v>1121</v>
      </c>
      <c r="H9" s="3" t="s">
        <v>414</v>
      </c>
      <c r="I9" s="3" t="s">
        <v>2721</v>
      </c>
      <c r="J9" s="3" t="s">
        <v>2721</v>
      </c>
      <c r="K9" s="4" t="s">
        <v>1981</v>
      </c>
      <c r="L9" s="5" t="s">
        <v>1982</v>
      </c>
      <c r="M9" s="4" t="s">
        <v>1169</v>
      </c>
      <c r="N9" s="4" t="s">
        <v>2780</v>
      </c>
      <c r="O9" s="10" t="s">
        <v>2783</v>
      </c>
      <c r="P9" s="10" t="s">
        <v>2965</v>
      </c>
      <c r="Q9" s="4" t="s">
        <v>1983</v>
      </c>
      <c r="R9" s="6"/>
      <c r="S9" s="9" t="s">
        <v>1984</v>
      </c>
      <c r="T9" s="4" t="s">
        <v>21</v>
      </c>
      <c r="U9" s="10" t="s">
        <v>3231</v>
      </c>
      <c r="V9" s="6"/>
      <c r="W9" s="7" t="s">
        <v>219</v>
      </c>
      <c r="X9" s="3" t="s">
        <v>33</v>
      </c>
      <c r="Y9" s="7" t="s">
        <v>219</v>
      </c>
      <c r="Z9" s="3" t="s">
        <v>24</v>
      </c>
      <c r="AA9" s="7" t="s">
        <v>415</v>
      </c>
      <c r="AB9" s="55" t="s">
        <v>3296</v>
      </c>
      <c r="AC9" s="55" t="s">
        <v>3295</v>
      </c>
      <c r="AD9" s="3" t="s">
        <v>21</v>
      </c>
      <c r="AE9" s="6"/>
      <c r="AF9" s="3" t="s">
        <v>21</v>
      </c>
      <c r="AG9" s="3"/>
      <c r="AH9" s="3" t="s">
        <v>27</v>
      </c>
      <c r="AI9" s="3" t="s">
        <v>28</v>
      </c>
      <c r="AJ9" s="3" t="s">
        <v>4946</v>
      </c>
      <c r="AK9" s="3"/>
      <c r="AL9" s="3" t="s">
        <v>416</v>
      </c>
      <c r="AM9" s="3"/>
      <c r="AN9" s="10"/>
      <c r="AO9" s="10"/>
      <c r="AP9" s="10" t="s">
        <v>2560</v>
      </c>
      <c r="AQ9" s="10"/>
      <c r="AR9" s="10"/>
      <c r="AS9" s="10"/>
      <c r="AT9" s="10"/>
      <c r="AU9" s="10"/>
      <c r="AV9" s="10"/>
      <c r="AW9" s="10"/>
      <c r="AX9" s="10" t="s">
        <v>2731</v>
      </c>
      <c r="AY9" s="10"/>
      <c r="AZ9" s="10"/>
      <c r="BA9" s="10" t="s">
        <v>2521</v>
      </c>
      <c r="BB9" s="10"/>
      <c r="BC9" s="10" t="s">
        <v>1011</v>
      </c>
      <c r="BD9" s="3" t="s">
        <v>983</v>
      </c>
      <c r="BE9" s="198" t="s">
        <v>4961</v>
      </c>
      <c r="BF9" s="199" t="s">
        <v>3294</v>
      </c>
      <c r="BG9" s="3" t="s">
        <v>983</v>
      </c>
      <c r="BH9" s="3" t="s">
        <v>21</v>
      </c>
      <c r="BI9" s="3"/>
      <c r="BJ9" s="3"/>
      <c r="BK9" s="3" t="s">
        <v>2448</v>
      </c>
      <c r="BL9" s="3"/>
      <c r="BM9" s="3"/>
      <c r="BN9" s="3" t="s">
        <v>21</v>
      </c>
      <c r="BO9" s="3"/>
      <c r="BP9" s="3"/>
      <c r="BQ9" s="14"/>
      <c r="BR9" s="201"/>
    </row>
    <row r="10" spans="1:70" s="203" customFormat="1" ht="78.75" x14ac:dyDescent="0.25">
      <c r="A10" s="60" t="s">
        <v>953</v>
      </c>
      <c r="B10" s="2" t="s">
        <v>911</v>
      </c>
      <c r="C10" s="6"/>
      <c r="D10" s="6"/>
      <c r="E10" s="6"/>
      <c r="F10" s="3" t="s">
        <v>52</v>
      </c>
      <c r="G10" s="3" t="s">
        <v>1040</v>
      </c>
      <c r="H10" s="3" t="s">
        <v>912</v>
      </c>
      <c r="I10" s="3" t="s">
        <v>2721</v>
      </c>
      <c r="J10" s="3" t="s">
        <v>2721</v>
      </c>
      <c r="K10" s="4" t="s">
        <v>2240</v>
      </c>
      <c r="L10" s="5" t="s">
        <v>2241</v>
      </c>
      <c r="M10" s="4" t="s">
        <v>2242</v>
      </c>
      <c r="N10" s="4" t="s">
        <v>2780</v>
      </c>
      <c r="O10" s="10" t="s">
        <v>2621</v>
      </c>
      <c r="P10" s="10" t="s">
        <v>2966</v>
      </c>
      <c r="Q10" s="4" t="s">
        <v>2243</v>
      </c>
      <c r="R10" s="6"/>
      <c r="S10" s="4" t="s">
        <v>2244</v>
      </c>
      <c r="T10" s="4" t="s">
        <v>21</v>
      </c>
      <c r="U10" s="10" t="s">
        <v>3232</v>
      </c>
      <c r="V10" s="6"/>
      <c r="W10" s="7" t="s">
        <v>206</v>
      </c>
      <c r="X10" s="3" t="s">
        <v>33</v>
      </c>
      <c r="Y10" s="7" t="s">
        <v>914</v>
      </c>
      <c r="Z10" s="3" t="s">
        <v>90</v>
      </c>
      <c r="AA10" s="7" t="s">
        <v>913</v>
      </c>
      <c r="AB10" s="55" t="s">
        <v>3296</v>
      </c>
      <c r="AC10" s="55" t="s">
        <v>3295</v>
      </c>
      <c r="AD10" s="3" t="s">
        <v>21</v>
      </c>
      <c r="AE10" s="6"/>
      <c r="AF10" s="3" t="s">
        <v>21</v>
      </c>
      <c r="AG10" s="3"/>
      <c r="AH10" s="3" t="s">
        <v>27</v>
      </c>
      <c r="AI10" s="3" t="s">
        <v>28</v>
      </c>
      <c r="AJ10" s="3" t="s">
        <v>4946</v>
      </c>
      <c r="AK10" s="3"/>
      <c r="AL10" s="3" t="s">
        <v>652</v>
      </c>
      <c r="AM10" s="3"/>
      <c r="AN10" s="10"/>
      <c r="AO10" s="10"/>
      <c r="AP10" s="10" t="s">
        <v>2560</v>
      </c>
      <c r="AQ10" s="10"/>
      <c r="AR10" s="10"/>
      <c r="AS10" s="10"/>
      <c r="AT10" s="10"/>
      <c r="AU10" s="10"/>
      <c r="AV10" s="10"/>
      <c r="AW10" s="10"/>
      <c r="AX10" s="3" t="s">
        <v>58</v>
      </c>
      <c r="AY10" s="10"/>
      <c r="AZ10" s="10"/>
      <c r="BA10" s="3" t="s">
        <v>1133</v>
      </c>
      <c r="BB10" s="3"/>
      <c r="BC10" s="10"/>
      <c r="BD10" s="10" t="s">
        <v>3302</v>
      </c>
      <c r="BE10" s="10"/>
      <c r="BF10" s="10"/>
      <c r="BG10" s="10" t="s">
        <v>3302</v>
      </c>
      <c r="BH10" s="3" t="s">
        <v>45</v>
      </c>
      <c r="BI10" s="3"/>
      <c r="BJ10" s="3"/>
      <c r="BK10" s="3" t="s">
        <v>2448</v>
      </c>
      <c r="BL10" s="3"/>
      <c r="BM10" s="3"/>
      <c r="BN10" s="3" t="s">
        <v>21</v>
      </c>
      <c r="BO10" s="3"/>
      <c r="BP10" s="3"/>
      <c r="BQ10" s="14"/>
      <c r="BR10" s="201"/>
    </row>
    <row r="11" spans="1:70" s="203" customFormat="1" ht="63" x14ac:dyDescent="0.25">
      <c r="A11" s="60" t="s">
        <v>954</v>
      </c>
      <c r="B11" s="2" t="s">
        <v>945</v>
      </c>
      <c r="C11" s="6"/>
      <c r="D11" s="6"/>
      <c r="E11" s="6"/>
      <c r="F11" s="3" t="s">
        <v>52</v>
      </c>
      <c r="G11" s="3" t="s">
        <v>1112</v>
      </c>
      <c r="H11" s="3" t="s">
        <v>946</v>
      </c>
      <c r="I11" s="3" t="s">
        <v>2721</v>
      </c>
      <c r="J11" s="3" t="s">
        <v>2721</v>
      </c>
      <c r="K11" s="4" t="s">
        <v>1374</v>
      </c>
      <c r="L11" s="5" t="s">
        <v>1375</v>
      </c>
      <c r="M11" s="4" t="s">
        <v>1376</v>
      </c>
      <c r="N11" s="4" t="s">
        <v>2780</v>
      </c>
      <c r="O11" s="10" t="e">
        <v>#N/A</v>
      </c>
      <c r="P11" s="10" t="e">
        <v>#N/A</v>
      </c>
      <c r="Q11" s="4" t="s">
        <v>1377</v>
      </c>
      <c r="R11" s="6"/>
      <c r="S11" s="4" t="s">
        <v>1378</v>
      </c>
      <c r="T11" s="4" t="s">
        <v>1379</v>
      </c>
      <c r="U11" s="10" t="s">
        <v>3234</v>
      </c>
      <c r="V11" s="6"/>
      <c r="W11" s="7" t="s">
        <v>943</v>
      </c>
      <c r="X11" s="3" t="s">
        <v>3294</v>
      </c>
      <c r="Y11" s="7" t="s">
        <v>943</v>
      </c>
      <c r="Z11" s="3" t="s">
        <v>182</v>
      </c>
      <c r="AA11" s="7" t="s">
        <v>943</v>
      </c>
      <c r="AB11" s="55" t="s">
        <v>3296</v>
      </c>
      <c r="AC11" s="55" t="s">
        <v>3295</v>
      </c>
      <c r="AD11" s="3" t="s">
        <v>21</v>
      </c>
      <c r="AE11" s="6"/>
      <c r="AF11" s="3" t="s">
        <v>21</v>
      </c>
      <c r="AG11" s="3"/>
      <c r="AH11" s="3" t="s">
        <v>27</v>
      </c>
      <c r="AI11" s="3" t="s">
        <v>28</v>
      </c>
      <c r="AJ11" s="3" t="s">
        <v>4946</v>
      </c>
      <c r="AK11" s="3"/>
      <c r="AL11" s="3" t="s">
        <v>921</v>
      </c>
      <c r="AM11" s="3"/>
      <c r="AN11" s="10"/>
      <c r="AO11" s="10"/>
      <c r="AP11" s="10"/>
      <c r="AQ11" s="10"/>
      <c r="AR11" s="10"/>
      <c r="AS11" s="10"/>
      <c r="AT11" s="10"/>
      <c r="AU11" s="10"/>
      <c r="AV11" s="10"/>
      <c r="AW11" s="10"/>
      <c r="AX11" s="3" t="s">
        <v>47</v>
      </c>
      <c r="AY11" s="10"/>
      <c r="AZ11" s="10"/>
      <c r="BA11" s="3" t="s">
        <v>1011</v>
      </c>
      <c r="BB11" s="3"/>
      <c r="BC11" s="10"/>
      <c r="BD11" s="3" t="s">
        <v>983</v>
      </c>
      <c r="BE11" s="10"/>
      <c r="BF11" s="10"/>
      <c r="BG11" s="3" t="s">
        <v>983</v>
      </c>
      <c r="BH11" s="3" t="s">
        <v>101</v>
      </c>
      <c r="BI11" s="3"/>
      <c r="BJ11" s="3"/>
      <c r="BK11" s="3" t="s">
        <v>21</v>
      </c>
      <c r="BL11" s="3"/>
      <c r="BM11" s="3"/>
      <c r="BN11" s="3" t="s">
        <v>21</v>
      </c>
      <c r="BO11" s="3"/>
      <c r="BP11" s="3"/>
      <c r="BQ11" s="14"/>
      <c r="BR11" s="201"/>
    </row>
    <row r="12" spans="1:70" s="203" customFormat="1" ht="63" x14ac:dyDescent="0.25">
      <c r="A12" s="60" t="s">
        <v>955</v>
      </c>
      <c r="B12" s="2" t="s">
        <v>917</v>
      </c>
      <c r="C12" s="6"/>
      <c r="D12" s="6"/>
      <c r="E12" s="6"/>
      <c r="F12" s="3" t="s">
        <v>52</v>
      </c>
      <c r="G12" s="3" t="s">
        <v>1093</v>
      </c>
      <c r="H12" s="3" t="s">
        <v>918</v>
      </c>
      <c r="I12" s="3" t="s">
        <v>2721</v>
      </c>
      <c r="J12" s="3" t="s">
        <v>2721</v>
      </c>
      <c r="K12" s="4" t="s">
        <v>1935</v>
      </c>
      <c r="L12" s="5" t="s">
        <v>1442</v>
      </c>
      <c r="M12" s="4" t="s">
        <v>1936</v>
      </c>
      <c r="N12" s="4" t="s">
        <v>2780</v>
      </c>
      <c r="O12" s="10" t="e">
        <v>#N/A</v>
      </c>
      <c r="P12" s="10" t="e">
        <v>#N/A</v>
      </c>
      <c r="Q12" s="4" t="s">
        <v>1937</v>
      </c>
      <c r="R12" s="6"/>
      <c r="S12" s="4" t="s">
        <v>1938</v>
      </c>
      <c r="T12" s="4" t="s">
        <v>1939</v>
      </c>
      <c r="U12" s="10" t="s">
        <v>3235</v>
      </c>
      <c r="V12" s="6"/>
      <c r="W12" s="7" t="s">
        <v>920</v>
      </c>
      <c r="X12" s="3" t="s">
        <v>3294</v>
      </c>
      <c r="Y12" s="7" t="s">
        <v>919</v>
      </c>
      <c r="Z12" s="3" t="s">
        <v>182</v>
      </c>
      <c r="AA12" s="7" t="s">
        <v>919</v>
      </c>
      <c r="AB12" s="55" t="s">
        <v>3296</v>
      </c>
      <c r="AC12" s="55" t="s">
        <v>3295</v>
      </c>
      <c r="AD12" s="3" t="s">
        <v>21</v>
      </c>
      <c r="AE12" s="6"/>
      <c r="AF12" s="3" t="s">
        <v>21</v>
      </c>
      <c r="AG12" s="3"/>
      <c r="AH12" s="3" t="s">
        <v>27</v>
      </c>
      <c r="AI12" s="3" t="s">
        <v>28</v>
      </c>
      <c r="AJ12" s="3" t="s">
        <v>4946</v>
      </c>
      <c r="AK12" s="3"/>
      <c r="AL12" s="3" t="s">
        <v>921</v>
      </c>
      <c r="AM12" s="3"/>
      <c r="AN12" s="10"/>
      <c r="AO12" s="10"/>
      <c r="AP12" s="10"/>
      <c r="AQ12" s="10"/>
      <c r="AR12" s="10"/>
      <c r="AS12" s="10"/>
      <c r="AT12" s="10"/>
      <c r="AU12" s="10"/>
      <c r="AV12" s="10"/>
      <c r="AW12" s="10"/>
      <c r="AX12" s="10"/>
      <c r="AY12" s="10"/>
      <c r="AZ12" s="10"/>
      <c r="BA12" s="10"/>
      <c r="BB12" s="10"/>
      <c r="BC12" s="10"/>
      <c r="BD12" s="3" t="s">
        <v>983</v>
      </c>
      <c r="BE12" s="10"/>
      <c r="BF12" s="10"/>
      <c r="BG12" s="3" t="s">
        <v>983</v>
      </c>
      <c r="BH12" s="3" t="s">
        <v>101</v>
      </c>
      <c r="BI12" s="3"/>
      <c r="BJ12" s="3"/>
      <c r="BK12" s="3" t="s">
        <v>21</v>
      </c>
      <c r="BL12" s="3"/>
      <c r="BM12" s="3"/>
      <c r="BN12" s="3" t="s">
        <v>21</v>
      </c>
      <c r="BO12" s="3"/>
      <c r="BP12" s="3"/>
      <c r="BQ12" s="14"/>
      <c r="BR12" s="201"/>
    </row>
    <row r="14" spans="1:70" s="158" customFormat="1" ht="31.15" customHeight="1" x14ac:dyDescent="0.2">
      <c r="A14" s="210" t="s">
        <v>4904</v>
      </c>
      <c r="B14" s="212" t="s">
        <v>987</v>
      </c>
      <c r="C14" s="212" t="s">
        <v>4905</v>
      </c>
      <c r="D14" s="210" t="s">
        <v>4906</v>
      </c>
      <c r="E14" s="210"/>
      <c r="F14" s="210"/>
      <c r="G14" s="210"/>
      <c r="H14" s="210"/>
      <c r="I14" s="210" t="s">
        <v>4907</v>
      </c>
      <c r="J14" s="210" t="s">
        <v>3431</v>
      </c>
      <c r="K14" s="210"/>
      <c r="L14" s="210"/>
      <c r="M14" s="210"/>
      <c r="N14" s="210"/>
      <c r="O14" s="210"/>
      <c r="P14" s="210" t="s">
        <v>4908</v>
      </c>
      <c r="Q14" s="210"/>
      <c r="R14" s="210"/>
      <c r="S14" s="210"/>
      <c r="T14" s="210"/>
      <c r="U14" s="210"/>
      <c r="V14" s="210"/>
      <c r="W14" s="210"/>
      <c r="X14" s="210"/>
      <c r="Y14" s="210" t="s">
        <v>4909</v>
      </c>
      <c r="Z14" s="210"/>
      <c r="AA14" s="210"/>
      <c r="AB14" s="210"/>
      <c r="AC14" s="210"/>
      <c r="AD14" s="210"/>
      <c r="AE14" s="210"/>
      <c r="AF14" s="210"/>
      <c r="AG14" s="210"/>
      <c r="AH14" s="210"/>
      <c r="AI14" s="210" t="s">
        <v>4910</v>
      </c>
      <c r="AJ14" s="210"/>
      <c r="AK14" s="210"/>
      <c r="AL14" s="210" t="s">
        <v>4911</v>
      </c>
      <c r="AM14" s="210"/>
      <c r="AN14" s="210" t="s">
        <v>4912</v>
      </c>
      <c r="AO14" s="210" t="s">
        <v>52</v>
      </c>
    </row>
    <row r="15" spans="1:70" s="158" customFormat="1" ht="75.599999999999994" customHeight="1" x14ac:dyDescent="0.2">
      <c r="A15" s="210"/>
      <c r="B15" s="213"/>
      <c r="C15" s="213"/>
      <c r="D15" s="175" t="s">
        <v>4913</v>
      </c>
      <c r="E15" s="175" t="s">
        <v>4914</v>
      </c>
      <c r="F15" s="175" t="s">
        <v>4915</v>
      </c>
      <c r="G15" s="175" t="s">
        <v>3295</v>
      </c>
      <c r="H15" s="175" t="s">
        <v>3298</v>
      </c>
      <c r="I15" s="210"/>
      <c r="J15" s="175" t="s">
        <v>29</v>
      </c>
      <c r="K15" s="175" t="s">
        <v>35</v>
      </c>
      <c r="L15" s="175" t="s">
        <v>68</v>
      </c>
      <c r="M15" s="175" t="s">
        <v>138</v>
      </c>
      <c r="N15" s="175" t="s">
        <v>45</v>
      </c>
      <c r="O15" s="175" t="s">
        <v>4916</v>
      </c>
      <c r="P15" s="175" t="s">
        <v>1133</v>
      </c>
      <c r="Q15" s="175" t="s">
        <v>1011</v>
      </c>
      <c r="R15" s="175" t="s">
        <v>3299</v>
      </c>
      <c r="S15" s="175" t="s">
        <v>3300</v>
      </c>
      <c r="T15" s="175" t="s">
        <v>3272</v>
      </c>
      <c r="U15" s="175" t="s">
        <v>3301</v>
      </c>
      <c r="V15" s="175" t="s">
        <v>1004</v>
      </c>
      <c r="W15" s="175" t="s">
        <v>2521</v>
      </c>
      <c r="X15" s="175" t="s">
        <v>4917</v>
      </c>
      <c r="Y15" s="175" t="s">
        <v>1133</v>
      </c>
      <c r="Z15" s="175" t="s">
        <v>1011</v>
      </c>
      <c r="AA15" s="175" t="s">
        <v>2471</v>
      </c>
      <c r="AB15" s="175" t="s">
        <v>3299</v>
      </c>
      <c r="AC15" s="175" t="s">
        <v>3300</v>
      </c>
      <c r="AD15" s="175" t="s">
        <v>3272</v>
      </c>
      <c r="AE15" s="175" t="s">
        <v>3301</v>
      </c>
      <c r="AF15" s="175" t="s">
        <v>32</v>
      </c>
      <c r="AG15" s="175" t="s">
        <v>48</v>
      </c>
      <c r="AH15" s="175" t="s">
        <v>3302</v>
      </c>
      <c r="AI15" s="175" t="s">
        <v>4918</v>
      </c>
      <c r="AJ15" s="175" t="s">
        <v>3299</v>
      </c>
      <c r="AK15" s="175" t="s">
        <v>4919</v>
      </c>
      <c r="AL15" s="175" t="s">
        <v>4920</v>
      </c>
      <c r="AM15" s="175" t="s">
        <v>4921</v>
      </c>
      <c r="AN15" s="210"/>
      <c r="AO15" s="210"/>
    </row>
    <row r="16" spans="1:70" s="141" customFormat="1" ht="52.9" customHeight="1" x14ac:dyDescent="0.2">
      <c r="A16" s="46"/>
      <c r="B16" s="142"/>
      <c r="C16" s="175">
        <f t="shared" ref="C16" si="0">SUM(D16:H16)</f>
        <v>6</v>
      </c>
      <c r="D16" s="48">
        <f>SUM((COUNTIF($AB$7:$AB$40,"HT")+(COUNTIF($AB$7:$AB$40,"TK")+(COUNTIF($AB$7:$AB$40,"TP"))+(COUNTIF($AB$7:$AB$40,"TTT")))))</f>
        <v>1</v>
      </c>
      <c r="E16" s="48">
        <f>SUM((COUNTIF($AB$7:$AB$40,"PHT")+(COUNTIF($AB$7:$AB$40,"PK")+(COUNTIF($AB$7:$AB$40,"PP"))+(COUNTIF($AB$7:$AB$40,"PTT")))))</f>
        <v>0</v>
      </c>
      <c r="F16" s="48">
        <f>SUM((COUNTIF($AB$7:$AB$40,"TBM")+(COUNTIF($AB$7:$AB$40,"TT"))))</f>
        <v>0</v>
      </c>
      <c r="G16" s="48">
        <f>COUNTIF($AB$7:$AB$40,"NV")</f>
        <v>5</v>
      </c>
      <c r="H16" s="48">
        <f>COUNTIF($AB$7:$AB$40,"GV")</f>
        <v>0</v>
      </c>
      <c r="I16" s="48">
        <f>COUNTIF($D$7:$D$40,"x")</f>
        <v>1</v>
      </c>
      <c r="J16" s="48">
        <f>COUNTIF($AJ$7:$AJ$40,"TS")</f>
        <v>0</v>
      </c>
      <c r="K16" s="48">
        <f>COUNTIF($AJ$7:$AJ$40,"THS")</f>
        <v>1</v>
      </c>
      <c r="L16" s="48">
        <f>COUNTIF($AJ$7:$AJ$40,"DH")</f>
        <v>5</v>
      </c>
      <c r="M16" s="48">
        <f>COUNTIF($AJ$7:$AJ$40,"CD")</f>
        <v>0</v>
      </c>
      <c r="N16" s="48">
        <f>COUNTIF($AJ$7:$AJ$12,"TC")</f>
        <v>0</v>
      </c>
      <c r="O16" s="48">
        <f>COUNTIF($AJ$7:$AJ$12,"")</f>
        <v>0</v>
      </c>
      <c r="P16" s="48">
        <f>COUNTIF($BA$7:$BA$40,"A")</f>
        <v>2</v>
      </c>
      <c r="Q16" s="48">
        <f>COUNTIF($BA$7:$BA$40,"B")</f>
        <v>1</v>
      </c>
      <c r="R16" s="48">
        <f>COUNTIF($BA$7:$BA$40,"TC")</f>
        <v>0</v>
      </c>
      <c r="S16" s="48">
        <f>COUNTIF($BA$7:$BA$40,"CD")</f>
        <v>0</v>
      </c>
      <c r="T16" s="48">
        <f>COUNTIF($BA$7:$BA$40,"DH")</f>
        <v>1</v>
      </c>
      <c r="U16" s="48">
        <f>COUNTIF($BA$7:$BA$40,"THS")</f>
        <v>0</v>
      </c>
      <c r="V16" s="48">
        <f>COUNTIF($BB$7:$BB$40,"IC3")</f>
        <v>0</v>
      </c>
      <c r="W16" s="48">
        <f>COUNTIF($BA$7:$BA$40,"UD CNTT CB")</f>
        <v>1</v>
      </c>
      <c r="X16" s="48">
        <f>COUNTIF($BA$7:$BA$40,"UD CNTT NC")</f>
        <v>0</v>
      </c>
      <c r="Y16" s="189">
        <f>SUM((COUNTIF($BG$7:$BG$40,"A"))+(COUNTIF($BG$7:$BG$40,"A1")))</f>
        <v>0</v>
      </c>
      <c r="Z16" s="189">
        <f>SUM((COUNTIF($BG$7:$BG$40,"B"))+(COUNTIF($BG$7:$BG$40,"A2")))</f>
        <v>4</v>
      </c>
      <c r="AA16" s="48">
        <f>COUNTIF($BG$7:$BG$40,"C")</f>
        <v>0</v>
      </c>
      <c r="AB16" s="48">
        <f>COUNTIF($BG$7:$BG$40,"TC")</f>
        <v>0</v>
      </c>
      <c r="AC16" s="48">
        <f>COUNTIF($BG$7:$BG$40,"CD")</f>
        <v>0</v>
      </c>
      <c r="AD16" s="48">
        <f>COUNTIF($BG$7:$BG$40,"DH")</f>
        <v>0</v>
      </c>
      <c r="AE16" s="48">
        <f>COUNTIF($BG$7:$BG$40,"THS")</f>
        <v>0</v>
      </c>
      <c r="AF16" s="48">
        <f>COUNTIF($BG$7:$BG$40,"B1")</f>
        <v>1</v>
      </c>
      <c r="AG16" s="48">
        <f>COUNTIF($BG$7:$BG$40,"B2")</f>
        <v>0</v>
      </c>
      <c r="AH16" s="48">
        <f>COUNTIF($BG$7:$BG$40,"C1")</f>
        <v>1</v>
      </c>
      <c r="AI16" s="48">
        <f>COUNTIF($BH$7:$BH$40,"Sơ cấp")</f>
        <v>3</v>
      </c>
      <c r="AJ16" s="48">
        <f>COUNTIF($BH$7:$BH$40,"Trung cấp")</f>
        <v>2</v>
      </c>
      <c r="AK16" s="48">
        <f>COUNTIF($BH$7:$BH$40,"Cao cấp")</f>
        <v>0</v>
      </c>
      <c r="AL16" s="48">
        <f>COUNTIF($X$7:$X$40,"Sở GDĐT TPHCM")</f>
        <v>4</v>
      </c>
      <c r="AM16" s="48">
        <f>COUNTIF($X$7:$X$40,"Trường CĐ Lý Tự Trọng TPHCM")</f>
        <v>2</v>
      </c>
      <c r="AN16" s="48">
        <f>COUNTIF($AG$7:$AG$40,"x")</f>
        <v>1</v>
      </c>
      <c r="AO16" s="48">
        <f>COUNTIF($F$7:$F$40,"Nữ")</f>
        <v>4</v>
      </c>
    </row>
    <row r="1275" spans="42:42" x14ac:dyDescent="0.25">
      <c r="AP1275" s="1">
        <f>COUNTIF(AJ7:AJ7,"Thạc sỹ")</f>
        <v>0</v>
      </c>
    </row>
  </sheetData>
  <autoFilter ref="A6:BQ12"/>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10" activePane="bottomLeft" state="frozen"/>
      <selection activeCell="A4" sqref="A4"/>
      <selection pane="bottomLeft" activeCell="G13" sqref="G13"/>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107"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25"/>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88"/>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26"/>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08"/>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203" customFormat="1" ht="63" x14ac:dyDescent="0.25">
      <c r="A7" s="60" t="s">
        <v>950</v>
      </c>
      <c r="B7" s="2" t="s">
        <v>885</v>
      </c>
      <c r="C7" s="6"/>
      <c r="D7" s="6"/>
      <c r="E7" s="6"/>
      <c r="F7" s="3" t="s">
        <v>19</v>
      </c>
      <c r="G7" s="3" t="s">
        <v>1106</v>
      </c>
      <c r="H7" s="3" t="s">
        <v>886</v>
      </c>
      <c r="I7" s="3" t="s">
        <v>1002</v>
      </c>
      <c r="J7" s="3" t="s">
        <v>1002</v>
      </c>
      <c r="K7" s="4" t="s">
        <v>1268</v>
      </c>
      <c r="L7" s="5" t="s">
        <v>1269</v>
      </c>
      <c r="M7" s="4" t="s">
        <v>1170</v>
      </c>
      <c r="N7" s="4" t="s">
        <v>2780</v>
      </c>
      <c r="O7" s="10" t="e">
        <v>#N/A</v>
      </c>
      <c r="P7" s="10" t="e">
        <v>#N/A</v>
      </c>
      <c r="Q7" s="4" t="s">
        <v>1270</v>
      </c>
      <c r="R7" s="6"/>
      <c r="S7" s="9" t="s">
        <v>1271</v>
      </c>
      <c r="T7" s="4" t="s">
        <v>21</v>
      </c>
      <c r="U7" s="10" t="s">
        <v>3238</v>
      </c>
      <c r="V7" s="6"/>
      <c r="W7" s="7" t="s">
        <v>887</v>
      </c>
      <c r="X7" s="3" t="s">
        <v>3294</v>
      </c>
      <c r="Y7" s="7" t="s">
        <v>887</v>
      </c>
      <c r="Z7" s="3" t="s">
        <v>182</v>
      </c>
      <c r="AA7" s="7" t="s">
        <v>789</v>
      </c>
      <c r="AB7" s="55" t="s">
        <v>3296</v>
      </c>
      <c r="AC7" s="55" t="s">
        <v>3295</v>
      </c>
      <c r="AD7" s="3" t="s">
        <v>21</v>
      </c>
      <c r="AE7" s="6"/>
      <c r="AF7" s="3" t="s">
        <v>21</v>
      </c>
      <c r="AG7" s="3"/>
      <c r="AH7" s="3" t="s">
        <v>27</v>
      </c>
      <c r="AI7" s="3" t="s">
        <v>28</v>
      </c>
      <c r="AJ7" s="62" t="s">
        <v>3301</v>
      </c>
      <c r="AK7" s="3"/>
      <c r="AL7" s="3" t="s">
        <v>289</v>
      </c>
      <c r="AM7" s="3"/>
      <c r="AN7" s="10"/>
      <c r="AO7" s="10"/>
      <c r="AP7" s="10"/>
      <c r="AQ7" s="10"/>
      <c r="AR7" s="10"/>
      <c r="AS7" s="10"/>
      <c r="AT7" s="10"/>
      <c r="AU7" s="10"/>
      <c r="AV7" s="10"/>
      <c r="AW7" s="10"/>
      <c r="AX7" s="3" t="s">
        <v>35</v>
      </c>
      <c r="AY7" s="10"/>
      <c r="AZ7" s="10"/>
      <c r="BA7" s="3" t="s">
        <v>3301</v>
      </c>
      <c r="BB7" s="3"/>
      <c r="BC7" s="10"/>
      <c r="BD7" s="3" t="s">
        <v>32</v>
      </c>
      <c r="BE7" s="10"/>
      <c r="BF7" s="10"/>
      <c r="BG7" s="3" t="s">
        <v>32</v>
      </c>
      <c r="BH7" s="3" t="s">
        <v>21</v>
      </c>
      <c r="BI7" s="3"/>
      <c r="BJ7" s="3"/>
      <c r="BK7" s="3" t="s">
        <v>21</v>
      </c>
      <c r="BL7" s="3"/>
      <c r="BM7" s="3"/>
      <c r="BN7" s="3" t="s">
        <v>21</v>
      </c>
      <c r="BO7" s="3"/>
      <c r="BP7" s="3"/>
      <c r="BQ7" s="14"/>
      <c r="BR7" s="201"/>
    </row>
    <row r="8" spans="1:70" s="203" customFormat="1" ht="63" x14ac:dyDescent="0.25">
      <c r="A8" s="60" t="s">
        <v>951</v>
      </c>
      <c r="B8" s="2" t="s">
        <v>877</v>
      </c>
      <c r="C8" s="6"/>
      <c r="D8" s="6"/>
      <c r="E8" s="6"/>
      <c r="F8" s="3" t="s">
        <v>52</v>
      </c>
      <c r="G8" s="3" t="s">
        <v>1107</v>
      </c>
      <c r="H8" s="3" t="s">
        <v>878</v>
      </c>
      <c r="I8" s="3" t="s">
        <v>1002</v>
      </c>
      <c r="J8" s="3" t="s">
        <v>1002</v>
      </c>
      <c r="K8" s="4" t="s">
        <v>1297</v>
      </c>
      <c r="L8" s="5" t="s">
        <v>1298</v>
      </c>
      <c r="M8" s="4" t="s">
        <v>1169</v>
      </c>
      <c r="N8" s="4" t="s">
        <v>2780</v>
      </c>
      <c r="O8" s="10" t="s">
        <v>2621</v>
      </c>
      <c r="P8" s="10" t="s">
        <v>2811</v>
      </c>
      <c r="Q8" s="4" t="s">
        <v>1299</v>
      </c>
      <c r="R8" s="6"/>
      <c r="S8" s="4" t="s">
        <v>1300</v>
      </c>
      <c r="T8" s="4" t="s">
        <v>21</v>
      </c>
      <c r="U8" s="10" t="s">
        <v>3236</v>
      </c>
      <c r="V8" s="6"/>
      <c r="W8" s="7" t="s">
        <v>215</v>
      </c>
      <c r="X8" s="3" t="s">
        <v>33</v>
      </c>
      <c r="Y8" s="7" t="s">
        <v>879</v>
      </c>
      <c r="Z8" s="3" t="s">
        <v>90</v>
      </c>
      <c r="AA8" s="7" t="s">
        <v>880</v>
      </c>
      <c r="AB8" s="55" t="s">
        <v>3296</v>
      </c>
      <c r="AC8" s="55" t="s">
        <v>3295</v>
      </c>
      <c r="AD8" s="3" t="s">
        <v>21</v>
      </c>
      <c r="AE8" s="6"/>
      <c r="AF8" s="3" t="s">
        <v>21</v>
      </c>
      <c r="AG8" s="3"/>
      <c r="AH8" s="3" t="s">
        <v>27</v>
      </c>
      <c r="AI8" s="3" t="s">
        <v>28</v>
      </c>
      <c r="AJ8" s="3" t="s">
        <v>3299</v>
      </c>
      <c r="AK8" s="3"/>
      <c r="AL8" s="3" t="s">
        <v>738</v>
      </c>
      <c r="AM8" s="3"/>
      <c r="AN8" s="10"/>
      <c r="AO8" s="10"/>
      <c r="AP8" s="10" t="s">
        <v>2769</v>
      </c>
      <c r="AQ8" s="10"/>
      <c r="AR8" s="10"/>
      <c r="AS8" s="10"/>
      <c r="AT8" s="10"/>
      <c r="AU8" s="10"/>
      <c r="AV8" s="10"/>
      <c r="AW8" s="10"/>
      <c r="AX8" s="3" t="s">
        <v>723</v>
      </c>
      <c r="AY8" s="10"/>
      <c r="AZ8" s="10"/>
      <c r="BA8" s="3" t="s">
        <v>3299</v>
      </c>
      <c r="BB8" s="3"/>
      <c r="BC8" s="10"/>
      <c r="BD8" s="3" t="s">
        <v>983</v>
      </c>
      <c r="BE8" s="10"/>
      <c r="BF8" s="10"/>
      <c r="BG8" s="3" t="s">
        <v>983</v>
      </c>
      <c r="BH8" s="3" t="s">
        <v>21</v>
      </c>
      <c r="BI8" s="3"/>
      <c r="BJ8" s="3"/>
      <c r="BK8" s="3" t="s">
        <v>21</v>
      </c>
      <c r="BL8" s="3"/>
      <c r="BM8" s="3"/>
      <c r="BN8" s="3" t="s">
        <v>21</v>
      </c>
      <c r="BO8" s="3"/>
      <c r="BP8" s="3"/>
      <c r="BQ8" s="14"/>
      <c r="BR8" s="201"/>
    </row>
    <row r="9" spans="1:70" s="203" customFormat="1" ht="78.75" x14ac:dyDescent="0.25">
      <c r="A9" s="60" t="s">
        <v>952</v>
      </c>
      <c r="B9" s="2" t="s">
        <v>851</v>
      </c>
      <c r="C9" s="6"/>
      <c r="D9" s="6"/>
      <c r="E9" s="6"/>
      <c r="F9" s="3" t="s">
        <v>52</v>
      </c>
      <c r="G9" s="3" t="s">
        <v>1115</v>
      </c>
      <c r="H9" s="3" t="s">
        <v>852</v>
      </c>
      <c r="I9" s="3" t="s">
        <v>1002</v>
      </c>
      <c r="J9" s="3" t="s">
        <v>1002</v>
      </c>
      <c r="K9" s="4" t="s">
        <v>1570</v>
      </c>
      <c r="L9" s="5" t="s">
        <v>1571</v>
      </c>
      <c r="M9" s="4" t="s">
        <v>1096</v>
      </c>
      <c r="N9" s="4" t="s">
        <v>2780</v>
      </c>
      <c r="O9" s="10" t="s">
        <v>2621</v>
      </c>
      <c r="P9" s="10" t="s">
        <v>2967</v>
      </c>
      <c r="Q9" s="4" t="s">
        <v>1572</v>
      </c>
      <c r="R9" s="6"/>
      <c r="S9" s="4" t="s">
        <v>1573</v>
      </c>
      <c r="T9" s="4" t="s">
        <v>21</v>
      </c>
      <c r="U9" s="10" t="s">
        <v>3237</v>
      </c>
      <c r="V9" s="6"/>
      <c r="W9" s="7" t="s">
        <v>215</v>
      </c>
      <c r="X9" s="3" t="s">
        <v>33</v>
      </c>
      <c r="Y9" s="7" t="s">
        <v>853</v>
      </c>
      <c r="Z9" s="3" t="s">
        <v>90</v>
      </c>
      <c r="AA9" s="7" t="s">
        <v>853</v>
      </c>
      <c r="AB9" s="55" t="s">
        <v>3296</v>
      </c>
      <c r="AC9" s="55" t="s">
        <v>3295</v>
      </c>
      <c r="AD9" s="3" t="s">
        <v>21</v>
      </c>
      <c r="AE9" s="6"/>
      <c r="AF9" s="3" t="s">
        <v>21</v>
      </c>
      <c r="AG9" s="3"/>
      <c r="AH9" s="3" t="s">
        <v>27</v>
      </c>
      <c r="AI9" s="3" t="s">
        <v>28</v>
      </c>
      <c r="AJ9" s="3" t="s">
        <v>21</v>
      </c>
      <c r="AK9" s="3"/>
      <c r="AL9" s="3" t="s">
        <v>21</v>
      </c>
      <c r="AM9" s="3"/>
      <c r="AN9" s="10"/>
      <c r="AO9" s="10"/>
      <c r="AP9" s="10"/>
      <c r="AQ9" s="10"/>
      <c r="AR9" s="10"/>
      <c r="AS9" s="10"/>
      <c r="AT9" s="10"/>
      <c r="AU9" s="10"/>
      <c r="AV9" s="10"/>
      <c r="AW9" s="10"/>
      <c r="AX9" s="3" t="s">
        <v>47</v>
      </c>
      <c r="AY9" s="10"/>
      <c r="AZ9" s="10"/>
      <c r="BA9" s="3" t="s">
        <v>1011</v>
      </c>
      <c r="BB9" s="3"/>
      <c r="BC9" s="10"/>
      <c r="BD9" s="3" t="s">
        <v>983</v>
      </c>
      <c r="BE9" s="10"/>
      <c r="BF9" s="10"/>
      <c r="BG9" s="3" t="s">
        <v>983</v>
      </c>
      <c r="BH9" s="3" t="s">
        <v>21</v>
      </c>
      <c r="BI9" s="3"/>
      <c r="BJ9" s="3"/>
      <c r="BK9" s="3" t="s">
        <v>21</v>
      </c>
      <c r="BL9" s="3"/>
      <c r="BM9" s="3"/>
      <c r="BN9" s="3" t="s">
        <v>21</v>
      </c>
      <c r="BO9" s="3"/>
      <c r="BP9" s="3"/>
      <c r="BQ9" s="14"/>
      <c r="BR9" s="201"/>
    </row>
    <row r="11" spans="1:70" s="158" customFormat="1" ht="31.15" customHeight="1" x14ac:dyDescent="0.2">
      <c r="A11" s="210" t="s">
        <v>4904</v>
      </c>
      <c r="B11" s="212" t="s">
        <v>987</v>
      </c>
      <c r="C11" s="212" t="s">
        <v>4905</v>
      </c>
      <c r="D11" s="210" t="s">
        <v>4906</v>
      </c>
      <c r="E11" s="210"/>
      <c r="F11" s="210"/>
      <c r="G11" s="210"/>
      <c r="H11" s="210"/>
      <c r="I11" s="210" t="s">
        <v>4907</v>
      </c>
      <c r="J11" s="210" t="s">
        <v>3431</v>
      </c>
      <c r="K11" s="210"/>
      <c r="L11" s="210"/>
      <c r="M11" s="210"/>
      <c r="N11" s="210"/>
      <c r="O11" s="210"/>
      <c r="P11" s="210" t="s">
        <v>4908</v>
      </c>
      <c r="Q11" s="210"/>
      <c r="R11" s="210"/>
      <c r="S11" s="210"/>
      <c r="T11" s="210"/>
      <c r="U11" s="210"/>
      <c r="V11" s="210"/>
      <c r="W11" s="210"/>
      <c r="X11" s="210"/>
      <c r="Y11" s="210" t="s">
        <v>4909</v>
      </c>
      <c r="Z11" s="210"/>
      <c r="AA11" s="210"/>
      <c r="AB11" s="210"/>
      <c r="AC11" s="210"/>
      <c r="AD11" s="210"/>
      <c r="AE11" s="210"/>
      <c r="AF11" s="210"/>
      <c r="AG11" s="210"/>
      <c r="AH11" s="210"/>
      <c r="AI11" s="210" t="s">
        <v>4910</v>
      </c>
      <c r="AJ11" s="210"/>
      <c r="AK11" s="210"/>
      <c r="AL11" s="210" t="s">
        <v>4911</v>
      </c>
      <c r="AM11" s="210"/>
      <c r="AN11" s="210" t="s">
        <v>4912</v>
      </c>
      <c r="AO11" s="210" t="s">
        <v>52</v>
      </c>
    </row>
    <row r="12" spans="1:70" s="158" customFormat="1" ht="75.599999999999994" customHeight="1" x14ac:dyDescent="0.2">
      <c r="A12" s="210"/>
      <c r="B12" s="213"/>
      <c r="C12" s="213"/>
      <c r="D12" s="175" t="s">
        <v>4913</v>
      </c>
      <c r="E12" s="175" t="s">
        <v>4914</v>
      </c>
      <c r="F12" s="175" t="s">
        <v>4915</v>
      </c>
      <c r="G12" s="175" t="s">
        <v>3295</v>
      </c>
      <c r="H12" s="175" t="s">
        <v>3298</v>
      </c>
      <c r="I12" s="210"/>
      <c r="J12" s="175" t="s">
        <v>29</v>
      </c>
      <c r="K12" s="175" t="s">
        <v>35</v>
      </c>
      <c r="L12" s="175" t="s">
        <v>68</v>
      </c>
      <c r="M12" s="175" t="s">
        <v>138</v>
      </c>
      <c r="N12" s="175" t="s">
        <v>45</v>
      </c>
      <c r="O12" s="175" t="s">
        <v>4916</v>
      </c>
      <c r="P12" s="175" t="s">
        <v>1133</v>
      </c>
      <c r="Q12" s="175" t="s">
        <v>1011</v>
      </c>
      <c r="R12" s="175" t="s">
        <v>3299</v>
      </c>
      <c r="S12" s="175" t="s">
        <v>3300</v>
      </c>
      <c r="T12" s="175" t="s">
        <v>3272</v>
      </c>
      <c r="U12" s="175" t="s">
        <v>3301</v>
      </c>
      <c r="V12" s="175" t="s">
        <v>1004</v>
      </c>
      <c r="W12" s="175" t="s">
        <v>2521</v>
      </c>
      <c r="X12" s="175" t="s">
        <v>4917</v>
      </c>
      <c r="Y12" s="175" t="s">
        <v>1133</v>
      </c>
      <c r="Z12" s="175" t="s">
        <v>1011</v>
      </c>
      <c r="AA12" s="175" t="s">
        <v>2471</v>
      </c>
      <c r="AB12" s="175" t="s">
        <v>3299</v>
      </c>
      <c r="AC12" s="175" t="s">
        <v>3300</v>
      </c>
      <c r="AD12" s="175" t="s">
        <v>3272</v>
      </c>
      <c r="AE12" s="175" t="s">
        <v>3301</v>
      </c>
      <c r="AF12" s="175" t="s">
        <v>32</v>
      </c>
      <c r="AG12" s="175" t="s">
        <v>48</v>
      </c>
      <c r="AH12" s="175" t="s">
        <v>3302</v>
      </c>
      <c r="AI12" s="175" t="s">
        <v>4918</v>
      </c>
      <c r="AJ12" s="175" t="s">
        <v>3299</v>
      </c>
      <c r="AK12" s="175" t="s">
        <v>4919</v>
      </c>
      <c r="AL12" s="175" t="s">
        <v>4920</v>
      </c>
      <c r="AM12" s="175" t="s">
        <v>4921</v>
      </c>
      <c r="AN12" s="210"/>
      <c r="AO12" s="210"/>
    </row>
    <row r="13" spans="1:70" s="141" customFormat="1" ht="52.9" customHeight="1" x14ac:dyDescent="0.2">
      <c r="A13" s="46"/>
      <c r="B13" s="142"/>
      <c r="C13" s="175">
        <f t="shared" ref="C13" si="0">SUM(D13:H13)</f>
        <v>3</v>
      </c>
      <c r="D13" s="48">
        <f>SUM((COUNTIF($AB$7:$AB$40,"HT")+(COUNTIF($AB$7:$AB$40,"TK")+(COUNTIF($AB$7:$AB$40,"TP"))+(COUNTIF($AB$7:$AB$40,"TTT")))))</f>
        <v>0</v>
      </c>
      <c r="E13" s="48">
        <f>SUM((COUNTIF($AB$7:$AB$40,"PHT")+(COUNTIF($AB$7:$AB$40,"PK")+(COUNTIF($AB$7:$AB$40,"PP"))+(COUNTIF($AB$7:$AB$40,"PTT")))))</f>
        <v>0</v>
      </c>
      <c r="F13" s="48">
        <f>SUM((COUNTIF($AB$7:$AB$40,"TBM")+(COUNTIF($AB$7:$AB$40,"TT"))))</f>
        <v>0</v>
      </c>
      <c r="G13" s="48">
        <f>COUNTIF($AB$7:$AB$40,"NV")</f>
        <v>3</v>
      </c>
      <c r="H13" s="48">
        <f>COUNTIF($AB$7:$AB$40,"GV")</f>
        <v>0</v>
      </c>
      <c r="I13" s="48">
        <f>COUNTIF($D$7:$D$40,"x")</f>
        <v>0</v>
      </c>
      <c r="J13" s="48">
        <f>COUNTIF($AJ$7:$AJ$40,"TS")</f>
        <v>0</v>
      </c>
      <c r="K13" s="48">
        <f>COUNTIF($AJ$7:$AJ$40,"THS")</f>
        <v>1</v>
      </c>
      <c r="L13" s="48">
        <f>COUNTIF($AJ$7:$AJ$40,"DH")</f>
        <v>0</v>
      </c>
      <c r="M13" s="48">
        <f>COUNTIF($AJ$7:$AJ$40,"CD")</f>
        <v>0</v>
      </c>
      <c r="N13" s="48">
        <f>COUNTIF($AJ$7:$AJ$9,"TC")</f>
        <v>1</v>
      </c>
      <c r="O13" s="48">
        <f>COUNTIF($AJ$7:$AJ$9,"")</f>
        <v>1</v>
      </c>
      <c r="P13" s="48">
        <f>COUNTIF($BA$7:$BA$40,"A")</f>
        <v>0</v>
      </c>
      <c r="Q13" s="48">
        <f>COUNTIF($BA$7:$BA$40,"B")</f>
        <v>1</v>
      </c>
      <c r="R13" s="48">
        <f>COUNTIF($BA$7:$BA$40,"TC")</f>
        <v>1</v>
      </c>
      <c r="S13" s="48">
        <f>COUNTIF($BA$7:$BA$40,"CD")</f>
        <v>0</v>
      </c>
      <c r="T13" s="48">
        <f>COUNTIF($BA$7:$BA$40,"DH")</f>
        <v>0</v>
      </c>
      <c r="U13" s="48">
        <f>COUNTIF($BA$7:$BA$40,"THS")</f>
        <v>1</v>
      </c>
      <c r="V13" s="48">
        <f>COUNTIF($BB$7:$BB$40,"IC3")</f>
        <v>0</v>
      </c>
      <c r="W13" s="48">
        <f>COUNTIF($BA$7:$BA$40,"UD CNTT CB")</f>
        <v>0</v>
      </c>
      <c r="X13" s="48">
        <f>COUNTIF($BA$7:$BA$40,"UD CNTT NC")</f>
        <v>0</v>
      </c>
      <c r="Y13" s="189">
        <f>SUM((COUNTIF($BG$7:$BG$40,"A"))+(COUNTIF($BG$7:$BG$40,"A1")))</f>
        <v>0</v>
      </c>
      <c r="Z13" s="189">
        <f>SUM((COUNTIF($BG$7:$BG$40,"B"))+(COUNTIF($BG$7:$BG$40,"A2")))</f>
        <v>2</v>
      </c>
      <c r="AA13" s="48">
        <f>COUNTIF($BG$7:$BG$40,"C")</f>
        <v>0</v>
      </c>
      <c r="AB13" s="48">
        <f>COUNTIF($BG$7:$BG$40,"TC")</f>
        <v>0</v>
      </c>
      <c r="AC13" s="48">
        <f>COUNTIF($BG$7:$BG$40,"CD")</f>
        <v>0</v>
      </c>
      <c r="AD13" s="48">
        <f>COUNTIF($BG$7:$BG$40,"DH")</f>
        <v>0</v>
      </c>
      <c r="AE13" s="48">
        <f>COUNTIF($BG$7:$BG$40,"THS")</f>
        <v>0</v>
      </c>
      <c r="AF13" s="48">
        <f>COUNTIF($BG$7:$BG$40,"B1")</f>
        <v>1</v>
      </c>
      <c r="AG13" s="48">
        <f>COUNTIF($BG$7:$BG$40,"B2")</f>
        <v>0</v>
      </c>
      <c r="AH13" s="48">
        <f>COUNTIF($BG$7:$BG$40,"C1")</f>
        <v>0</v>
      </c>
      <c r="AI13" s="48">
        <f>COUNTIF($BH$7:$BH$40,"Sơ cấp")</f>
        <v>0</v>
      </c>
      <c r="AJ13" s="48">
        <f>COUNTIF($BH$7:$BH$40,"Trung cấp")</f>
        <v>0</v>
      </c>
      <c r="AK13" s="48">
        <f>COUNTIF($BH$7:$BH$40,"Cao cấp")</f>
        <v>0</v>
      </c>
      <c r="AL13" s="48">
        <f>COUNTIF($X$7:$X$40,"Sở GDĐT TPHCM")</f>
        <v>2</v>
      </c>
      <c r="AM13" s="48">
        <f>COUNTIF($X$7:$X$40,"Trường CĐ Lý Tự Trọng TPHCM")</f>
        <v>1</v>
      </c>
      <c r="AN13" s="48">
        <f>COUNTIF($AG$7:$AG$40,"x")</f>
        <v>0</v>
      </c>
      <c r="AO13" s="48">
        <f>COUNTIF($F$7:$F$40,"Nữ")</f>
        <v>2</v>
      </c>
    </row>
    <row r="1272" spans="42:42" x14ac:dyDescent="0.25">
      <c r="AP1272" s="1" t="e">
        <f>COUNTIF(#REF!,"Thạc sỹ")</f>
        <v>#REF!</v>
      </c>
    </row>
  </sheetData>
  <autoFilter ref="A6:BQ9"/>
  <mergeCells count="59">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topLeftCell="A4" zoomScaleNormal="100" zoomScaleSheetLayoutView="90" workbookViewId="0">
      <pane ySplit="3" topLeftCell="A7" activePane="bottomLeft" state="frozen"/>
      <selection activeCell="A4" sqref="A4"/>
      <selection pane="bottomLeft" activeCell="C9" sqref="C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06"/>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77"/>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87"/>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203" customFormat="1" ht="63" x14ac:dyDescent="0.25">
      <c r="A7" s="60" t="s">
        <v>950</v>
      </c>
      <c r="B7" s="2" t="s">
        <v>204</v>
      </c>
      <c r="C7" s="6"/>
      <c r="D7" s="6"/>
      <c r="E7" s="6"/>
      <c r="F7" s="3" t="s">
        <v>19</v>
      </c>
      <c r="G7" s="3" t="s">
        <v>1093</v>
      </c>
      <c r="H7" s="3" t="s">
        <v>205</v>
      </c>
      <c r="I7" s="3" t="s">
        <v>997</v>
      </c>
      <c r="J7" s="3" t="s">
        <v>997</v>
      </c>
      <c r="K7" s="4" t="s">
        <v>1990</v>
      </c>
      <c r="L7" s="5" t="s">
        <v>1857</v>
      </c>
      <c r="M7" s="4" t="s">
        <v>1991</v>
      </c>
      <c r="N7" s="4" t="s">
        <v>2780</v>
      </c>
      <c r="O7" s="10" t="s">
        <v>2621</v>
      </c>
      <c r="P7" s="10" t="s">
        <v>2971</v>
      </c>
      <c r="Q7" s="4" t="s">
        <v>1992</v>
      </c>
      <c r="R7" s="6"/>
      <c r="S7" s="4" t="s">
        <v>1993</v>
      </c>
      <c r="T7" s="4" t="s">
        <v>1994</v>
      </c>
      <c r="U7" s="10" t="s">
        <v>3246</v>
      </c>
      <c r="V7" s="6"/>
      <c r="W7" s="7" t="s">
        <v>206</v>
      </c>
      <c r="X7" s="3" t="s">
        <v>33</v>
      </c>
      <c r="Y7" s="7" t="s">
        <v>207</v>
      </c>
      <c r="Z7" s="3" t="s">
        <v>90</v>
      </c>
      <c r="AA7" s="7" t="s">
        <v>207</v>
      </c>
      <c r="AB7" s="3" t="s">
        <v>4945</v>
      </c>
      <c r="AC7" s="3" t="s">
        <v>3277</v>
      </c>
      <c r="AD7" s="11" t="s">
        <v>4948</v>
      </c>
      <c r="AE7" s="6"/>
      <c r="AF7" s="7" t="s">
        <v>208</v>
      </c>
      <c r="AG7" s="7" t="s">
        <v>984</v>
      </c>
      <c r="AH7" s="3" t="s">
        <v>27</v>
      </c>
      <c r="AI7" s="3" t="s">
        <v>28</v>
      </c>
      <c r="AJ7" s="62" t="s">
        <v>3301</v>
      </c>
      <c r="AK7" s="3"/>
      <c r="AL7" s="8" t="s">
        <v>3290</v>
      </c>
      <c r="AM7" s="3"/>
      <c r="AN7" s="10"/>
      <c r="AO7" s="10"/>
      <c r="AP7" s="3" t="s">
        <v>21</v>
      </c>
      <c r="AQ7" s="3"/>
      <c r="AR7" s="3"/>
      <c r="AS7" s="3"/>
      <c r="AT7" s="3"/>
      <c r="AU7" s="3"/>
      <c r="AV7" s="3"/>
      <c r="AW7" s="3"/>
      <c r="AX7" s="8" t="s">
        <v>4953</v>
      </c>
      <c r="AY7" s="10"/>
      <c r="AZ7" s="10"/>
      <c r="BA7" s="8" t="s">
        <v>1133</v>
      </c>
      <c r="BB7" s="8"/>
      <c r="BC7" s="10"/>
      <c r="BD7" s="3" t="s">
        <v>32</v>
      </c>
      <c r="BE7" s="10"/>
      <c r="BF7" s="10"/>
      <c r="BG7" s="3" t="s">
        <v>32</v>
      </c>
      <c r="BH7" s="3" t="s">
        <v>45</v>
      </c>
      <c r="BI7" s="3"/>
      <c r="BJ7" s="3"/>
      <c r="BK7" s="3" t="s">
        <v>21</v>
      </c>
      <c r="BL7" s="3"/>
      <c r="BM7" s="3"/>
      <c r="BN7" s="3" t="s">
        <v>21</v>
      </c>
      <c r="BO7" s="3"/>
      <c r="BP7" s="3"/>
      <c r="BQ7" s="2" t="s">
        <v>3288</v>
      </c>
      <c r="BR7" s="201" t="s">
        <v>3389</v>
      </c>
    </row>
    <row r="8" spans="1:70" s="203" customFormat="1" ht="78.75" x14ac:dyDescent="0.25">
      <c r="A8" s="60" t="s">
        <v>951</v>
      </c>
      <c r="B8" s="2" t="s">
        <v>700</v>
      </c>
      <c r="C8" s="6"/>
      <c r="D8" s="6"/>
      <c r="E8" s="6"/>
      <c r="F8" s="3" t="s">
        <v>19</v>
      </c>
      <c r="G8" s="3" t="s">
        <v>1116</v>
      </c>
      <c r="H8" s="3" t="s">
        <v>701</v>
      </c>
      <c r="I8" s="3" t="s">
        <v>997</v>
      </c>
      <c r="J8" s="3" t="s">
        <v>997</v>
      </c>
      <c r="K8" s="9" t="s">
        <v>1574</v>
      </c>
      <c r="L8" s="12" t="s">
        <v>1149</v>
      </c>
      <c r="M8" s="4" t="s">
        <v>2692</v>
      </c>
      <c r="N8" s="4" t="s">
        <v>2780</v>
      </c>
      <c r="O8" s="10" t="s">
        <v>2621</v>
      </c>
      <c r="P8" s="10" t="s">
        <v>2972</v>
      </c>
      <c r="Q8" s="4" t="s">
        <v>1575</v>
      </c>
      <c r="R8" s="6"/>
      <c r="S8" s="9" t="s">
        <v>1576</v>
      </c>
      <c r="T8" s="4" t="s">
        <v>1577</v>
      </c>
      <c r="U8" s="10" t="s">
        <v>3248</v>
      </c>
      <c r="V8" s="6"/>
      <c r="W8" s="7" t="s">
        <v>297</v>
      </c>
      <c r="X8" s="3" t="s">
        <v>33</v>
      </c>
      <c r="Y8" s="7" t="s">
        <v>297</v>
      </c>
      <c r="Z8" s="3" t="s">
        <v>182</v>
      </c>
      <c r="AA8" s="7" t="s">
        <v>297</v>
      </c>
      <c r="AB8" s="55" t="s">
        <v>4947</v>
      </c>
      <c r="AC8" s="3" t="s">
        <v>3395</v>
      </c>
      <c r="AD8" s="8" t="s">
        <v>4948</v>
      </c>
      <c r="AE8" s="6"/>
      <c r="AF8" s="3" t="s">
        <v>21</v>
      </c>
      <c r="AG8" s="3" t="s">
        <v>984</v>
      </c>
      <c r="AH8" s="3" t="s">
        <v>27</v>
      </c>
      <c r="AI8" s="3" t="s">
        <v>28</v>
      </c>
      <c r="AJ8" s="62" t="s">
        <v>4946</v>
      </c>
      <c r="AK8" s="3"/>
      <c r="AL8" s="3" t="s">
        <v>1130</v>
      </c>
      <c r="AM8" s="3"/>
      <c r="AN8" s="10"/>
      <c r="AO8" s="10"/>
      <c r="AP8" s="13" t="s">
        <v>4456</v>
      </c>
      <c r="AQ8" s="13" t="s">
        <v>4802</v>
      </c>
      <c r="AR8" s="13" t="s">
        <v>3626</v>
      </c>
      <c r="AS8" s="13" t="s">
        <v>2592</v>
      </c>
      <c r="AT8" s="13"/>
      <c r="AU8" s="13"/>
      <c r="AV8" s="13"/>
      <c r="AW8" s="13"/>
      <c r="AX8" s="3" t="s">
        <v>58</v>
      </c>
      <c r="AY8" s="10"/>
      <c r="AZ8" s="10"/>
      <c r="BA8" s="3" t="s">
        <v>1133</v>
      </c>
      <c r="BB8" s="3"/>
      <c r="BC8" s="10"/>
      <c r="BD8" s="10" t="s">
        <v>983</v>
      </c>
      <c r="BE8" s="10"/>
      <c r="BF8" s="10"/>
      <c r="BG8" s="10" t="s">
        <v>983</v>
      </c>
      <c r="BH8" s="3" t="s">
        <v>101</v>
      </c>
      <c r="BI8" s="3"/>
      <c r="BJ8" s="3"/>
      <c r="BK8" s="3" t="s">
        <v>21</v>
      </c>
      <c r="BL8" s="3"/>
      <c r="BM8" s="3"/>
      <c r="BN8" s="3" t="s">
        <v>21</v>
      </c>
      <c r="BO8" s="3"/>
      <c r="BP8" s="3"/>
      <c r="BQ8" s="14"/>
      <c r="BR8" s="201" t="s">
        <v>3389</v>
      </c>
    </row>
    <row r="9" spans="1:70" s="91" customFormat="1" ht="99.6" customHeight="1" x14ac:dyDescent="0.25">
      <c r="A9" s="60" t="s">
        <v>952</v>
      </c>
      <c r="B9" s="87" t="s">
        <v>356</v>
      </c>
      <c r="C9" s="88"/>
      <c r="D9" s="88" t="s">
        <v>984</v>
      </c>
      <c r="E9" s="88" t="s">
        <v>984</v>
      </c>
      <c r="F9" s="55" t="s">
        <v>52</v>
      </c>
      <c r="G9" s="55" t="s">
        <v>1033</v>
      </c>
      <c r="H9" s="55" t="s">
        <v>357</v>
      </c>
      <c r="I9" s="55" t="s">
        <v>2724</v>
      </c>
      <c r="J9" s="55" t="s">
        <v>997</v>
      </c>
      <c r="K9" s="100" t="s">
        <v>1945</v>
      </c>
      <c r="L9" s="101" t="s">
        <v>1931</v>
      </c>
      <c r="M9" s="100" t="s">
        <v>1170</v>
      </c>
      <c r="N9" s="100" t="s">
        <v>2780</v>
      </c>
      <c r="O9" s="88" t="s">
        <v>2621</v>
      </c>
      <c r="P9" s="88" t="s">
        <v>2841</v>
      </c>
      <c r="Q9" s="100" t="s">
        <v>1946</v>
      </c>
      <c r="R9" s="98"/>
      <c r="S9" s="100" t="s">
        <v>1947</v>
      </c>
      <c r="T9" s="100" t="s">
        <v>1948</v>
      </c>
      <c r="U9" s="88" t="e">
        <v>#N/A</v>
      </c>
      <c r="V9" s="98"/>
      <c r="W9" s="43" t="s">
        <v>109</v>
      </c>
      <c r="X9" s="55" t="s">
        <v>33</v>
      </c>
      <c r="Y9" s="43" t="s">
        <v>358</v>
      </c>
      <c r="Z9" s="55" t="s">
        <v>90</v>
      </c>
      <c r="AA9" s="43" t="s">
        <v>359</v>
      </c>
      <c r="AB9" s="55" t="s">
        <v>3296</v>
      </c>
      <c r="AC9" s="55" t="s">
        <v>3295</v>
      </c>
      <c r="AD9" s="55" t="s">
        <v>21</v>
      </c>
      <c r="AE9" s="98"/>
      <c r="AF9" s="55" t="s">
        <v>21</v>
      </c>
      <c r="AG9" s="55"/>
      <c r="AH9" s="55" t="s">
        <v>27</v>
      </c>
      <c r="AI9" s="55" t="s">
        <v>28</v>
      </c>
      <c r="AJ9" s="62" t="s">
        <v>4946</v>
      </c>
      <c r="AK9" s="55" t="s">
        <v>68</v>
      </c>
      <c r="AL9" s="55" t="s">
        <v>4876</v>
      </c>
      <c r="AM9" s="55" t="s">
        <v>3816</v>
      </c>
      <c r="AN9" s="86" t="s">
        <v>3860</v>
      </c>
      <c r="AO9" s="88" t="s">
        <v>3389</v>
      </c>
      <c r="AP9" s="55" t="s">
        <v>2609</v>
      </c>
      <c r="AQ9" s="54" t="s">
        <v>4877</v>
      </c>
      <c r="AR9" s="55" t="s">
        <v>4878</v>
      </c>
      <c r="AS9" s="54" t="s">
        <v>4879</v>
      </c>
      <c r="AT9" s="54" t="s">
        <v>4880</v>
      </c>
      <c r="AU9" s="54" t="s">
        <v>4881</v>
      </c>
      <c r="AV9" s="54" t="s">
        <v>3389</v>
      </c>
      <c r="AW9" s="54"/>
      <c r="AX9" s="55" t="s">
        <v>1011</v>
      </c>
      <c r="AY9" s="93">
        <v>37236</v>
      </c>
      <c r="AZ9" s="93" t="s">
        <v>4882</v>
      </c>
      <c r="BA9" s="55" t="s">
        <v>1011</v>
      </c>
      <c r="BB9" s="55"/>
      <c r="BC9" s="55" t="s">
        <v>2471</v>
      </c>
      <c r="BD9" s="55" t="s">
        <v>32</v>
      </c>
      <c r="BE9" s="55" t="s">
        <v>3356</v>
      </c>
      <c r="BF9" s="88" t="s">
        <v>3760</v>
      </c>
      <c r="BG9" s="89" t="s">
        <v>2471</v>
      </c>
      <c r="BH9" s="94" t="s">
        <v>101</v>
      </c>
      <c r="BI9" s="55"/>
      <c r="BJ9" s="55"/>
      <c r="BK9" s="55" t="s">
        <v>21</v>
      </c>
      <c r="BL9" s="55"/>
      <c r="BM9" s="55"/>
      <c r="BN9" s="55" t="s">
        <v>4885</v>
      </c>
      <c r="BO9" s="54" t="s">
        <v>4883</v>
      </c>
      <c r="BP9" s="55" t="s">
        <v>4884</v>
      </c>
      <c r="BQ9" s="90" t="s">
        <v>4886</v>
      </c>
      <c r="BR9" s="200" t="s">
        <v>3389</v>
      </c>
    </row>
    <row r="12" spans="1:70" s="158" customFormat="1" ht="31.15" customHeight="1" x14ac:dyDescent="0.2">
      <c r="A12" s="210" t="s">
        <v>4904</v>
      </c>
      <c r="B12" s="212" t="s">
        <v>987</v>
      </c>
      <c r="C12" s="212" t="s">
        <v>4905</v>
      </c>
      <c r="D12" s="210" t="s">
        <v>4906</v>
      </c>
      <c r="E12" s="210"/>
      <c r="F12" s="210"/>
      <c r="G12" s="210"/>
      <c r="H12" s="210"/>
      <c r="I12" s="210" t="s">
        <v>4907</v>
      </c>
      <c r="J12" s="210" t="s">
        <v>3431</v>
      </c>
      <c r="K12" s="210"/>
      <c r="L12" s="210"/>
      <c r="M12" s="210"/>
      <c r="N12" s="210"/>
      <c r="O12" s="210"/>
      <c r="P12" s="210" t="s">
        <v>4908</v>
      </c>
      <c r="Q12" s="210"/>
      <c r="R12" s="210"/>
      <c r="S12" s="210"/>
      <c r="T12" s="210"/>
      <c r="U12" s="210"/>
      <c r="V12" s="210"/>
      <c r="W12" s="210"/>
      <c r="X12" s="210"/>
      <c r="Y12" s="210" t="s">
        <v>4909</v>
      </c>
      <c r="Z12" s="210"/>
      <c r="AA12" s="210"/>
      <c r="AB12" s="210"/>
      <c r="AC12" s="210"/>
      <c r="AD12" s="210"/>
      <c r="AE12" s="210"/>
      <c r="AF12" s="210"/>
      <c r="AG12" s="210"/>
      <c r="AH12" s="210"/>
      <c r="AI12" s="210" t="s">
        <v>4910</v>
      </c>
      <c r="AJ12" s="210"/>
      <c r="AK12" s="210"/>
      <c r="AL12" s="210" t="s">
        <v>4911</v>
      </c>
      <c r="AM12" s="210"/>
      <c r="AN12" s="210" t="s">
        <v>4912</v>
      </c>
      <c r="AO12" s="210" t="s">
        <v>52</v>
      </c>
    </row>
    <row r="13" spans="1:70" s="158" customFormat="1" ht="75.599999999999994" customHeight="1" x14ac:dyDescent="0.2">
      <c r="A13" s="210"/>
      <c r="B13" s="213"/>
      <c r="C13" s="213"/>
      <c r="D13" s="175" t="s">
        <v>4913</v>
      </c>
      <c r="E13" s="175" t="s">
        <v>4914</v>
      </c>
      <c r="F13" s="175" t="s">
        <v>4915</v>
      </c>
      <c r="G13" s="175" t="s">
        <v>3295</v>
      </c>
      <c r="H13" s="175" t="s">
        <v>3298</v>
      </c>
      <c r="I13" s="210"/>
      <c r="J13" s="175" t="s">
        <v>29</v>
      </c>
      <c r="K13" s="175" t="s">
        <v>35</v>
      </c>
      <c r="L13" s="175" t="s">
        <v>68</v>
      </c>
      <c r="M13" s="175" t="s">
        <v>138</v>
      </c>
      <c r="N13" s="175" t="s">
        <v>45</v>
      </c>
      <c r="O13" s="175" t="s">
        <v>4916</v>
      </c>
      <c r="P13" s="175" t="s">
        <v>1133</v>
      </c>
      <c r="Q13" s="175" t="s">
        <v>1011</v>
      </c>
      <c r="R13" s="175" t="s">
        <v>3299</v>
      </c>
      <c r="S13" s="175" t="s">
        <v>3300</v>
      </c>
      <c r="T13" s="175" t="s">
        <v>3272</v>
      </c>
      <c r="U13" s="175" t="s">
        <v>3301</v>
      </c>
      <c r="V13" s="175" t="s">
        <v>1004</v>
      </c>
      <c r="W13" s="175" t="s">
        <v>2521</v>
      </c>
      <c r="X13" s="175" t="s">
        <v>4917</v>
      </c>
      <c r="Y13" s="175" t="s">
        <v>1133</v>
      </c>
      <c r="Z13" s="175" t="s">
        <v>1011</v>
      </c>
      <c r="AA13" s="175" t="s">
        <v>2471</v>
      </c>
      <c r="AB13" s="175" t="s">
        <v>3299</v>
      </c>
      <c r="AC13" s="175" t="s">
        <v>3300</v>
      </c>
      <c r="AD13" s="175" t="s">
        <v>3272</v>
      </c>
      <c r="AE13" s="175" t="s">
        <v>3301</v>
      </c>
      <c r="AF13" s="175" t="s">
        <v>32</v>
      </c>
      <c r="AG13" s="175" t="s">
        <v>48</v>
      </c>
      <c r="AH13" s="175" t="s">
        <v>3302</v>
      </c>
      <c r="AI13" s="175" t="s">
        <v>4918</v>
      </c>
      <c r="AJ13" s="175" t="s">
        <v>3299</v>
      </c>
      <c r="AK13" s="175" t="s">
        <v>4919</v>
      </c>
      <c r="AL13" s="175" t="s">
        <v>4920</v>
      </c>
      <c r="AM13" s="175" t="s">
        <v>4921</v>
      </c>
      <c r="AN13" s="210"/>
      <c r="AO13" s="210"/>
    </row>
    <row r="14" spans="1:70" s="141" customFormat="1" ht="52.9" customHeight="1" x14ac:dyDescent="0.2">
      <c r="A14" s="46"/>
      <c r="B14" s="142"/>
      <c r="C14" s="175">
        <f t="shared" ref="C14" si="0">SUM(D14:H14)</f>
        <v>3</v>
      </c>
      <c r="D14" s="48">
        <f>SUM((COUNTIF($AB$7:$AB$40,"HT")+(COUNTIF($AB$7:$AB$40,"TK")+(COUNTIF($AB$7:$AB$40,"TP"))+(COUNTIF($AB$7:$AB$40,"TTT")))))</f>
        <v>1</v>
      </c>
      <c r="E14" s="48">
        <f>SUM((COUNTIF($AB$7:$AB$40,"PHT")+(COUNTIF($AB$7:$AB$40,"PK")+(COUNTIF($AB$7:$AB$40,"PP"))+(COUNTIF($AB$7:$AB$40,"PTT")))))</f>
        <v>1</v>
      </c>
      <c r="F14" s="48">
        <f>SUM((COUNTIF($AB$7:$AB$40,"TBM")+(COUNTIF($AB$7:$AB$40,"TT"))))</f>
        <v>0</v>
      </c>
      <c r="G14" s="48">
        <f>COUNTIF($AB$7:$AB$40,"NV")</f>
        <v>1</v>
      </c>
      <c r="H14" s="48">
        <f>COUNTIF($AB$7:$AB$40,"GV")</f>
        <v>0</v>
      </c>
      <c r="I14" s="48">
        <f>COUNTIF($D$7:$D$40,"x")</f>
        <v>1</v>
      </c>
      <c r="J14" s="48">
        <f>COUNTIF($AJ$7:$AJ$40,"TS")</f>
        <v>0</v>
      </c>
      <c r="K14" s="48">
        <f>COUNTIF($AJ$7:$AJ$40,"THS")</f>
        <v>1</v>
      </c>
      <c r="L14" s="48">
        <f>COUNTIF($AJ$7:$AJ$40,"DH")</f>
        <v>2</v>
      </c>
      <c r="M14" s="48">
        <f>COUNTIF($AJ$7:$AJ$40,"CD")</f>
        <v>0</v>
      </c>
      <c r="N14" s="48">
        <f>COUNTIF($AJ$7:$AJ$9,"TC")</f>
        <v>0</v>
      </c>
      <c r="O14" s="48">
        <f>COUNTIF($AJ$7:$AJ$9,"")</f>
        <v>0</v>
      </c>
      <c r="P14" s="48">
        <f>COUNTIF($BA$7:$BA$40,"A")</f>
        <v>2</v>
      </c>
      <c r="Q14" s="48">
        <f>COUNTIF($BA$7:$BA$40,"B")</f>
        <v>1</v>
      </c>
      <c r="R14" s="48">
        <f>COUNTIF($BA$7:$BA$40,"TC")</f>
        <v>0</v>
      </c>
      <c r="S14" s="48">
        <f>COUNTIF($BA$7:$BA$40,"CD")</f>
        <v>0</v>
      </c>
      <c r="T14" s="48">
        <f>COUNTIF($BA$7:$BA$40,"DH")</f>
        <v>0</v>
      </c>
      <c r="U14" s="48">
        <f>COUNTIF($BA$7:$BA$40,"THS")</f>
        <v>0</v>
      </c>
      <c r="V14" s="48">
        <f>COUNTIF($BB$7:$BB$40,"IC3")</f>
        <v>0</v>
      </c>
      <c r="W14" s="48">
        <f>COUNTIF($BA$7:$BA$40,"UD CNTT CB")</f>
        <v>0</v>
      </c>
      <c r="X14" s="48">
        <f>COUNTIF($BA$7:$BA$40,"UD CNTT NC")</f>
        <v>0</v>
      </c>
      <c r="Y14" s="189">
        <f>SUM((COUNTIF($BG$7:$BG$40,"A"))+(COUNTIF($BG$7:$BG$40,"A1")))</f>
        <v>0</v>
      </c>
      <c r="Z14" s="189">
        <f>SUM((COUNTIF($BG$7:$BG$40,"B"))+(COUNTIF($BG$7:$BG$40,"A2")))</f>
        <v>1</v>
      </c>
      <c r="AA14" s="48">
        <f>COUNTIF($BG$7:$BG$40,"C")</f>
        <v>1</v>
      </c>
      <c r="AB14" s="48">
        <f>COUNTIF($BG$7:$BG$40,"TC")</f>
        <v>0</v>
      </c>
      <c r="AC14" s="48">
        <f>COUNTIF($BG$7:$BG$40,"CD")</f>
        <v>0</v>
      </c>
      <c r="AD14" s="48">
        <f>COUNTIF($BG$7:$BG$40,"DH")</f>
        <v>0</v>
      </c>
      <c r="AE14" s="48">
        <f>COUNTIF($BG$7:$BG$40,"THS")</f>
        <v>0</v>
      </c>
      <c r="AF14" s="48">
        <f>COUNTIF($BG$7:$BG$40,"B1")</f>
        <v>1</v>
      </c>
      <c r="AG14" s="48">
        <f>COUNTIF($BG$7:$BG$40,"B2")</f>
        <v>0</v>
      </c>
      <c r="AH14" s="48">
        <f>COUNTIF($BG$7:$BG$40,"C1")</f>
        <v>0</v>
      </c>
      <c r="AI14" s="48">
        <f>COUNTIF($BH$7:$BH$40,"Sơ cấp")</f>
        <v>2</v>
      </c>
      <c r="AJ14" s="48">
        <f>COUNTIF($BH$7:$BH$40,"Trung cấp")</f>
        <v>1</v>
      </c>
      <c r="AK14" s="48">
        <f>COUNTIF($BH$7:$BH$40,"Cao cấp")</f>
        <v>0</v>
      </c>
      <c r="AL14" s="48">
        <f>COUNTIF($X$7:$X$40,"Sở GDĐT TPHCM")</f>
        <v>3</v>
      </c>
      <c r="AM14" s="48">
        <f>COUNTIF($X$7:$X$40,"Trường CĐ Lý Tự Trọng TPHCM")</f>
        <v>0</v>
      </c>
      <c r="AN14" s="48">
        <f>COUNTIF($AG$7:$AG$40,"x")</f>
        <v>2</v>
      </c>
      <c r="AO14" s="48">
        <f>COUNTIF($F$7:$F$40,"Nữ")</f>
        <v>1</v>
      </c>
    </row>
    <row r="1272" spans="42:42" x14ac:dyDescent="0.25">
      <c r="AP1272" s="1">
        <f>COUNTIF(AJ7:AJ7,"Thạc sỹ")</f>
        <v>0</v>
      </c>
    </row>
  </sheetData>
  <autoFilter ref="A6:BQ9"/>
  <mergeCells count="59">
    <mergeCell ref="AO12:AO13"/>
    <mergeCell ref="A12:A13"/>
    <mergeCell ref="B12:B13"/>
    <mergeCell ref="C12:C13"/>
    <mergeCell ref="D12:H12"/>
    <mergeCell ref="I12:I13"/>
    <mergeCell ref="J12:O12"/>
    <mergeCell ref="P12:X12"/>
    <mergeCell ref="Y12:AH12"/>
    <mergeCell ref="AI12:AK12"/>
    <mergeCell ref="AL12:AM12"/>
    <mergeCell ref="AN12:AN13"/>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4"/>
  <sheetViews>
    <sheetView topLeftCell="A4" zoomScaleNormal="100" zoomScaleSheetLayoutView="90" workbookViewId="0">
      <pane ySplit="3" topLeftCell="A10" activePane="bottomLeft" state="frozen"/>
      <selection activeCell="A4" sqref="A4"/>
      <selection pane="bottomLeft" activeCell="C11" sqref="C11"/>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4" width="11.28515625" style="1"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76"/>
      <c r="AL1" s="52"/>
      <c r="AM1" s="52"/>
      <c r="AN1" s="178"/>
      <c r="AO1" s="178"/>
      <c r="AP1" s="206" t="s">
        <v>3315</v>
      </c>
      <c r="AQ1" s="206"/>
      <c r="AR1" s="206"/>
      <c r="AS1" s="206"/>
      <c r="AT1" s="206"/>
      <c r="AU1" s="206"/>
      <c r="AV1" s="206"/>
      <c r="AW1" s="206"/>
      <c r="AX1" s="206"/>
      <c r="AY1" s="207"/>
      <c r="AZ1" s="207"/>
      <c r="BA1" s="206"/>
      <c r="BB1" s="206"/>
      <c r="BC1" s="206"/>
      <c r="BD1" s="206"/>
      <c r="BE1" s="207"/>
      <c r="BF1" s="207"/>
      <c r="BG1" s="53"/>
      <c r="BH1" s="53"/>
      <c r="BI1" s="53"/>
      <c r="BJ1" s="53"/>
      <c r="BK1" s="53"/>
      <c r="BQ1" s="76"/>
    </row>
    <row r="2" spans="1:70" s="39" customFormat="1" ht="18.600000000000001" customHeight="1" x14ac:dyDescent="0.3">
      <c r="A2" s="176"/>
      <c r="B2" s="176"/>
      <c r="C2" s="176"/>
      <c r="D2" s="176"/>
      <c r="E2" s="176"/>
      <c r="F2" s="176"/>
      <c r="G2" s="176"/>
      <c r="H2" s="176"/>
      <c r="I2" s="176"/>
      <c r="J2" s="176"/>
      <c r="K2" s="176"/>
      <c r="L2" s="51"/>
      <c r="M2" s="51"/>
      <c r="AC2" s="177"/>
      <c r="AD2" s="177"/>
      <c r="AE2" s="177"/>
      <c r="AF2" s="177"/>
      <c r="AG2" s="177"/>
      <c r="AH2" s="177"/>
      <c r="AI2" s="177"/>
      <c r="AJ2" s="177"/>
      <c r="AK2" s="177"/>
      <c r="AL2" s="177"/>
      <c r="AM2" s="177"/>
      <c r="AN2" s="178"/>
      <c r="AO2" s="178"/>
      <c r="AP2" s="177"/>
      <c r="AQ2" s="177"/>
      <c r="AR2" s="177"/>
      <c r="AS2" s="177"/>
      <c r="AT2" s="177"/>
      <c r="AU2" s="177"/>
      <c r="AV2" s="177"/>
      <c r="AW2" s="177"/>
      <c r="AX2" s="177"/>
      <c r="AY2" s="178"/>
      <c r="AZ2" s="178"/>
      <c r="BA2" s="177"/>
      <c r="BB2" s="177"/>
      <c r="BD2" s="177"/>
      <c r="BE2" s="178"/>
      <c r="BF2" s="178"/>
      <c r="BG2" s="53"/>
      <c r="BH2" s="177"/>
      <c r="BI2" s="177"/>
      <c r="BJ2" s="177"/>
      <c r="BK2" s="177"/>
      <c r="BL2" s="177"/>
      <c r="BM2" s="177"/>
      <c r="BN2" s="177"/>
      <c r="BO2" s="177"/>
      <c r="BP2" s="177"/>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08"/>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87"/>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86" t="s">
        <v>3305</v>
      </c>
      <c r="AK6" s="186" t="s">
        <v>12</v>
      </c>
      <c r="AL6" s="186" t="s">
        <v>13</v>
      </c>
      <c r="AM6" s="186" t="s">
        <v>2554</v>
      </c>
      <c r="AN6" s="186" t="s">
        <v>2555</v>
      </c>
      <c r="AO6" s="186" t="s">
        <v>3399</v>
      </c>
      <c r="AP6" s="186" t="s">
        <v>2616</v>
      </c>
      <c r="AQ6" s="186" t="s">
        <v>3414</v>
      </c>
      <c r="AR6" s="186" t="s">
        <v>3400</v>
      </c>
      <c r="AS6" s="186" t="s">
        <v>3421</v>
      </c>
      <c r="AT6" s="186" t="s">
        <v>3414</v>
      </c>
      <c r="AU6" s="186" t="s">
        <v>3400</v>
      </c>
      <c r="AV6" s="186" t="s">
        <v>3423</v>
      </c>
      <c r="AW6" s="186" t="s">
        <v>3422</v>
      </c>
      <c r="AX6" s="186" t="s">
        <v>17</v>
      </c>
      <c r="AY6" s="186" t="s">
        <v>3427</v>
      </c>
      <c r="AZ6" s="186" t="s">
        <v>3400</v>
      </c>
      <c r="BA6" s="186" t="s">
        <v>3306</v>
      </c>
      <c r="BB6" s="186" t="s">
        <v>3983</v>
      </c>
      <c r="BC6" s="186" t="s">
        <v>2557</v>
      </c>
      <c r="BD6" s="186" t="s">
        <v>3270</v>
      </c>
      <c r="BE6" s="186" t="s">
        <v>3414</v>
      </c>
      <c r="BF6" s="186" t="s">
        <v>3258</v>
      </c>
      <c r="BG6" s="186" t="s">
        <v>3430</v>
      </c>
      <c r="BH6" s="186" t="s">
        <v>14</v>
      </c>
      <c r="BI6" s="186" t="s">
        <v>3427</v>
      </c>
      <c r="BJ6" s="186" t="s">
        <v>3400</v>
      </c>
      <c r="BK6" s="186" t="s">
        <v>15</v>
      </c>
      <c r="BL6" s="186" t="s">
        <v>3427</v>
      </c>
      <c r="BM6" s="186" t="s">
        <v>3400</v>
      </c>
      <c r="BN6" s="186" t="s">
        <v>16</v>
      </c>
      <c r="BO6" s="186" t="s">
        <v>3427</v>
      </c>
      <c r="BP6" s="186" t="s">
        <v>3400</v>
      </c>
      <c r="BQ6" s="222"/>
    </row>
    <row r="7" spans="1:70" s="91" customFormat="1" ht="94.9" customHeight="1" x14ac:dyDescent="0.25">
      <c r="A7" s="60" t="s">
        <v>950</v>
      </c>
      <c r="B7" s="87" t="s">
        <v>524</v>
      </c>
      <c r="C7" s="10"/>
      <c r="D7" s="10" t="s">
        <v>984</v>
      </c>
      <c r="E7" s="10" t="s">
        <v>984</v>
      </c>
      <c r="F7" s="3" t="s">
        <v>19</v>
      </c>
      <c r="G7" s="3" t="s">
        <v>1027</v>
      </c>
      <c r="H7" s="3" t="s">
        <v>525</v>
      </c>
      <c r="I7" s="3" t="s">
        <v>990</v>
      </c>
      <c r="J7" s="3" t="s">
        <v>1162</v>
      </c>
      <c r="K7" s="4" t="s">
        <v>1664</v>
      </c>
      <c r="L7" s="12" t="s">
        <v>1665</v>
      </c>
      <c r="M7" s="4" t="s">
        <v>1170</v>
      </c>
      <c r="N7" s="4" t="s">
        <v>2780</v>
      </c>
      <c r="O7" s="10" t="s">
        <v>2621</v>
      </c>
      <c r="P7" s="10" t="s">
        <v>2970</v>
      </c>
      <c r="Q7" s="4" t="s">
        <v>1666</v>
      </c>
      <c r="R7" s="6"/>
      <c r="S7" s="4" t="s">
        <v>1667</v>
      </c>
      <c r="T7" s="19" t="s">
        <v>1668</v>
      </c>
      <c r="U7" s="10" t="s">
        <v>3242</v>
      </c>
      <c r="V7" s="6"/>
      <c r="W7" s="7" t="s">
        <v>215</v>
      </c>
      <c r="X7" s="3" t="s">
        <v>33</v>
      </c>
      <c r="Y7" s="7" t="s">
        <v>215</v>
      </c>
      <c r="Z7" s="3" t="s">
        <v>90</v>
      </c>
      <c r="AA7" s="7" t="s">
        <v>215</v>
      </c>
      <c r="AB7" s="3" t="s">
        <v>4945</v>
      </c>
      <c r="AC7" s="3" t="s">
        <v>84</v>
      </c>
      <c r="AD7" s="8" t="s">
        <v>2774</v>
      </c>
      <c r="AE7" s="25" t="s">
        <v>526</v>
      </c>
      <c r="AF7" s="7">
        <v>42726</v>
      </c>
      <c r="AG7" s="7" t="s">
        <v>984</v>
      </c>
      <c r="AH7" s="3" t="s">
        <v>27</v>
      </c>
      <c r="AI7" s="3" t="s">
        <v>28</v>
      </c>
      <c r="AJ7" s="62" t="s">
        <v>3301</v>
      </c>
      <c r="AK7" s="54" t="s">
        <v>3289</v>
      </c>
      <c r="AL7" s="54" t="s">
        <v>4745</v>
      </c>
      <c r="AM7" s="54" t="s">
        <v>4746</v>
      </c>
      <c r="AN7" s="86" t="s">
        <v>4747</v>
      </c>
      <c r="AO7" s="86" t="s">
        <v>3994</v>
      </c>
      <c r="AP7" s="54" t="s">
        <v>4748</v>
      </c>
      <c r="AQ7" s="54" t="s">
        <v>4749</v>
      </c>
      <c r="AR7" s="54" t="s">
        <v>4750</v>
      </c>
      <c r="AS7" s="55"/>
      <c r="AT7" s="55"/>
      <c r="AU7" s="55"/>
      <c r="AV7" s="55"/>
      <c r="AW7" s="55"/>
      <c r="AX7" s="55" t="s">
        <v>35</v>
      </c>
      <c r="AY7" s="93">
        <v>42676</v>
      </c>
      <c r="AZ7" s="93" t="s">
        <v>4751</v>
      </c>
      <c r="BA7" s="55" t="s">
        <v>3301</v>
      </c>
      <c r="BB7" s="55"/>
      <c r="BC7" s="55" t="s">
        <v>32</v>
      </c>
      <c r="BD7" s="55" t="s">
        <v>32</v>
      </c>
      <c r="BE7" s="55" t="s">
        <v>3379</v>
      </c>
      <c r="BF7" s="93" t="s">
        <v>4751</v>
      </c>
      <c r="BG7" s="89" t="s">
        <v>32</v>
      </c>
      <c r="BH7" s="55" t="s">
        <v>45</v>
      </c>
      <c r="BI7" s="54" t="s">
        <v>3619</v>
      </c>
      <c r="BJ7" s="55" t="s">
        <v>3620</v>
      </c>
      <c r="BK7" s="55" t="s">
        <v>21</v>
      </c>
      <c r="BL7" s="55"/>
      <c r="BM7" s="55"/>
      <c r="BN7" s="55" t="s">
        <v>46</v>
      </c>
      <c r="BO7" s="54" t="s">
        <v>3944</v>
      </c>
      <c r="BP7" s="55" t="s">
        <v>4744</v>
      </c>
      <c r="BQ7" s="90" t="s">
        <v>4752</v>
      </c>
      <c r="BR7" s="200" t="s">
        <v>3389</v>
      </c>
    </row>
    <row r="8" spans="1:70" s="203" customFormat="1" ht="63" x14ac:dyDescent="0.25">
      <c r="A8" s="60" t="s">
        <v>951</v>
      </c>
      <c r="B8" s="2" t="s">
        <v>762</v>
      </c>
      <c r="C8" s="6"/>
      <c r="D8" s="6"/>
      <c r="E8" s="6"/>
      <c r="F8" s="3" t="s">
        <v>19</v>
      </c>
      <c r="G8" s="3" t="s">
        <v>1034</v>
      </c>
      <c r="H8" s="3" t="s">
        <v>763</v>
      </c>
      <c r="I8" s="3" t="s">
        <v>1162</v>
      </c>
      <c r="J8" s="3" t="s">
        <v>1162</v>
      </c>
      <c r="K8" s="4" t="s">
        <v>2216</v>
      </c>
      <c r="L8" s="12" t="s">
        <v>134</v>
      </c>
      <c r="M8" s="4" t="s">
        <v>2217</v>
      </c>
      <c r="N8" s="4" t="s">
        <v>2780</v>
      </c>
      <c r="O8" s="10" t="e">
        <v>#N/A</v>
      </c>
      <c r="P8" s="10" t="e">
        <v>#N/A</v>
      </c>
      <c r="Q8" s="4" t="s">
        <v>2218</v>
      </c>
      <c r="R8" s="6"/>
      <c r="S8" s="9" t="s">
        <v>2219</v>
      </c>
      <c r="T8" s="4" t="s">
        <v>21</v>
      </c>
      <c r="U8" s="10" t="s">
        <v>3245</v>
      </c>
      <c r="V8" s="6"/>
      <c r="W8" s="7" t="s">
        <v>764</v>
      </c>
      <c r="X8" s="3" t="s">
        <v>3294</v>
      </c>
      <c r="Y8" s="7" t="s">
        <v>764</v>
      </c>
      <c r="Z8" s="3" t="s">
        <v>182</v>
      </c>
      <c r="AA8" s="7" t="s">
        <v>764</v>
      </c>
      <c r="AB8" s="55" t="s">
        <v>3296</v>
      </c>
      <c r="AC8" s="55" t="s">
        <v>3295</v>
      </c>
      <c r="AD8" s="3" t="s">
        <v>21</v>
      </c>
      <c r="AE8" s="6"/>
      <c r="AF8" s="8" t="s">
        <v>2515</v>
      </c>
      <c r="AG8" s="7" t="s">
        <v>984</v>
      </c>
      <c r="AH8" s="3" t="s">
        <v>27</v>
      </c>
      <c r="AI8" s="3" t="s">
        <v>28</v>
      </c>
      <c r="AJ8" s="62" t="s">
        <v>4946</v>
      </c>
      <c r="AK8" s="3"/>
      <c r="AL8" s="3" t="s">
        <v>289</v>
      </c>
      <c r="AM8" s="3"/>
      <c r="AN8" s="10"/>
      <c r="AO8" s="10"/>
      <c r="AP8" s="10" t="s">
        <v>2522</v>
      </c>
      <c r="AQ8" s="10"/>
      <c r="AR8" s="10"/>
      <c r="AS8" s="10"/>
      <c r="AT8" s="10"/>
      <c r="AU8" s="10"/>
      <c r="AV8" s="10"/>
      <c r="AW8" s="10"/>
      <c r="AX8" s="10" t="s">
        <v>68</v>
      </c>
      <c r="AY8" s="10"/>
      <c r="AZ8" s="10"/>
      <c r="BA8" s="10" t="s">
        <v>4946</v>
      </c>
      <c r="BB8" s="10"/>
      <c r="BC8" s="3" t="s">
        <v>32</v>
      </c>
      <c r="BD8" s="3" t="s">
        <v>32</v>
      </c>
      <c r="BE8" s="10"/>
      <c r="BF8" s="10"/>
      <c r="BG8" s="3" t="s">
        <v>32</v>
      </c>
      <c r="BH8" s="3" t="s">
        <v>101</v>
      </c>
      <c r="BI8" s="3"/>
      <c r="BJ8" s="3"/>
      <c r="BK8" s="3" t="s">
        <v>21</v>
      </c>
      <c r="BL8" s="3"/>
      <c r="BM8" s="3"/>
      <c r="BN8" s="3" t="s">
        <v>21</v>
      </c>
      <c r="BO8" s="3"/>
      <c r="BP8" s="3"/>
      <c r="BQ8" s="14"/>
      <c r="BR8" s="201"/>
    </row>
    <row r="9" spans="1:70" s="203" customFormat="1" ht="63" x14ac:dyDescent="0.25">
      <c r="A9" s="60" t="s">
        <v>952</v>
      </c>
      <c r="B9" s="2" t="s">
        <v>897</v>
      </c>
      <c r="C9" s="6"/>
      <c r="D9" s="6"/>
      <c r="E9" s="6"/>
      <c r="F9" s="3" t="s">
        <v>19</v>
      </c>
      <c r="G9" s="3" t="s">
        <v>1128</v>
      </c>
      <c r="H9" s="3" t="s">
        <v>898</v>
      </c>
      <c r="I9" s="3" t="s">
        <v>1162</v>
      </c>
      <c r="J9" s="3" t="s">
        <v>1162</v>
      </c>
      <c r="K9" s="9" t="s">
        <v>2324</v>
      </c>
      <c r="L9" s="5" t="s">
        <v>2325</v>
      </c>
      <c r="M9" s="4" t="s">
        <v>2326</v>
      </c>
      <c r="N9" s="4" t="s">
        <v>2780</v>
      </c>
      <c r="O9" s="10" t="s">
        <v>2621</v>
      </c>
      <c r="P9" s="10" t="s">
        <v>2926</v>
      </c>
      <c r="Q9" s="4" t="s">
        <v>2327</v>
      </c>
      <c r="R9" s="6"/>
      <c r="S9" s="4" t="s">
        <v>2328</v>
      </c>
      <c r="T9" s="4" t="s">
        <v>2329</v>
      </c>
      <c r="U9" s="10" t="s">
        <v>3233</v>
      </c>
      <c r="V9" s="6"/>
      <c r="W9" s="7" t="s">
        <v>206</v>
      </c>
      <c r="X9" s="3" t="s">
        <v>33</v>
      </c>
      <c r="Y9" s="7" t="s">
        <v>899</v>
      </c>
      <c r="Z9" s="3" t="s">
        <v>90</v>
      </c>
      <c r="AA9" s="7" t="s">
        <v>899</v>
      </c>
      <c r="AB9" s="55" t="s">
        <v>3296</v>
      </c>
      <c r="AC9" s="55" t="s">
        <v>3295</v>
      </c>
      <c r="AD9" s="3" t="s">
        <v>21</v>
      </c>
      <c r="AE9" s="6"/>
      <c r="AF9" s="3" t="s">
        <v>21</v>
      </c>
      <c r="AG9" s="3"/>
      <c r="AH9" s="3" t="s">
        <v>27</v>
      </c>
      <c r="AI9" s="3" t="s">
        <v>28</v>
      </c>
      <c r="AJ9" s="62" t="s">
        <v>4946</v>
      </c>
      <c r="AK9" s="3"/>
      <c r="AL9" s="3" t="s">
        <v>289</v>
      </c>
      <c r="AM9" s="3"/>
      <c r="AN9" s="10"/>
      <c r="AO9" s="10"/>
      <c r="AP9" s="10" t="s">
        <v>3312</v>
      </c>
      <c r="AQ9" s="10"/>
      <c r="AR9" s="10"/>
      <c r="AS9" s="10"/>
      <c r="AT9" s="10"/>
      <c r="AU9" s="10"/>
      <c r="AV9" s="10"/>
      <c r="AW9" s="10"/>
      <c r="AX9" s="3" t="s">
        <v>68</v>
      </c>
      <c r="AY9" s="10"/>
      <c r="AZ9" s="10"/>
      <c r="BA9" s="3" t="s">
        <v>4946</v>
      </c>
      <c r="BB9" s="3"/>
      <c r="BC9" s="10"/>
      <c r="BD9" s="3" t="s">
        <v>983</v>
      </c>
      <c r="BE9" s="10"/>
      <c r="BF9" s="10"/>
      <c r="BG9" s="3" t="s">
        <v>983</v>
      </c>
      <c r="BH9" s="3" t="s">
        <v>101</v>
      </c>
      <c r="BI9" s="3"/>
      <c r="BJ9" s="3"/>
      <c r="BK9" s="3" t="s">
        <v>2448</v>
      </c>
      <c r="BL9" s="3"/>
      <c r="BM9" s="3"/>
      <c r="BN9" s="3" t="s">
        <v>21</v>
      </c>
      <c r="BO9" s="3"/>
      <c r="BP9" s="3"/>
      <c r="BQ9" s="73" t="s">
        <v>3466</v>
      </c>
      <c r="BR9" s="201"/>
    </row>
    <row r="10" spans="1:70" s="203" customFormat="1" ht="63" x14ac:dyDescent="0.25">
      <c r="A10" s="60" t="s">
        <v>953</v>
      </c>
      <c r="B10" s="2" t="s">
        <v>854</v>
      </c>
      <c r="C10" s="6"/>
      <c r="D10" s="6"/>
      <c r="E10" s="6"/>
      <c r="F10" s="3" t="s">
        <v>52</v>
      </c>
      <c r="G10" s="3" t="s">
        <v>1027</v>
      </c>
      <c r="H10" s="3" t="s">
        <v>855</v>
      </c>
      <c r="I10" s="3" t="s">
        <v>1162</v>
      </c>
      <c r="J10" s="3" t="s">
        <v>1162</v>
      </c>
      <c r="K10" s="4" t="s">
        <v>2081</v>
      </c>
      <c r="L10" s="5" t="s">
        <v>206</v>
      </c>
      <c r="M10" s="4" t="s">
        <v>1169</v>
      </c>
      <c r="N10" s="4" t="s">
        <v>2780</v>
      </c>
      <c r="O10" s="10" t="e">
        <v>#N/A</v>
      </c>
      <c r="P10" s="10" t="e">
        <v>#N/A</v>
      </c>
      <c r="Q10" s="4" t="s">
        <v>2082</v>
      </c>
      <c r="R10" s="6"/>
      <c r="S10" s="9" t="s">
        <v>2083</v>
      </c>
      <c r="T10" s="19" t="s">
        <v>2084</v>
      </c>
      <c r="U10" s="10" t="s">
        <v>3243</v>
      </c>
      <c r="V10" s="6"/>
      <c r="W10" s="7" t="s">
        <v>38</v>
      </c>
      <c r="X10" s="3" t="s">
        <v>3294</v>
      </c>
      <c r="Y10" s="7" t="s">
        <v>856</v>
      </c>
      <c r="Z10" s="3" t="s">
        <v>182</v>
      </c>
      <c r="AA10" s="7" t="s">
        <v>856</v>
      </c>
      <c r="AB10" s="55" t="s">
        <v>3296</v>
      </c>
      <c r="AC10" s="55" t="s">
        <v>3295</v>
      </c>
      <c r="AD10" s="3" t="s">
        <v>21</v>
      </c>
      <c r="AE10" s="6"/>
      <c r="AF10" s="3" t="s">
        <v>21</v>
      </c>
      <c r="AG10" s="3"/>
      <c r="AH10" s="3" t="s">
        <v>27</v>
      </c>
      <c r="AI10" s="3" t="s">
        <v>28</v>
      </c>
      <c r="AJ10" s="3" t="s">
        <v>21</v>
      </c>
      <c r="AK10" s="3"/>
      <c r="AL10" s="3" t="s">
        <v>21</v>
      </c>
      <c r="AM10" s="3"/>
      <c r="AN10" s="10"/>
      <c r="AO10" s="10"/>
      <c r="AP10" s="10"/>
      <c r="AQ10" s="10"/>
      <c r="AR10" s="10"/>
      <c r="AS10" s="10"/>
      <c r="AT10" s="10"/>
      <c r="AU10" s="10"/>
      <c r="AV10" s="10"/>
      <c r="AW10" s="10"/>
      <c r="AX10" s="3" t="s">
        <v>58</v>
      </c>
      <c r="AY10" s="10"/>
      <c r="AZ10" s="10"/>
      <c r="BA10" s="3" t="s">
        <v>1133</v>
      </c>
      <c r="BB10" s="3"/>
      <c r="BC10" s="10"/>
      <c r="BD10" s="3" t="s">
        <v>983</v>
      </c>
      <c r="BE10" s="10"/>
      <c r="BF10" s="10"/>
      <c r="BG10" s="3" t="s">
        <v>983</v>
      </c>
      <c r="BH10" s="3" t="s">
        <v>21</v>
      </c>
      <c r="BI10" s="3"/>
      <c r="BJ10" s="3"/>
      <c r="BK10" s="3" t="s">
        <v>21</v>
      </c>
      <c r="BL10" s="3"/>
      <c r="BM10" s="3"/>
      <c r="BN10" s="3" t="s">
        <v>21</v>
      </c>
      <c r="BO10" s="3"/>
      <c r="BP10" s="3"/>
      <c r="BQ10" s="14"/>
      <c r="BR10" s="201"/>
    </row>
    <row r="11" spans="1:70" s="203" customFormat="1" ht="63" x14ac:dyDescent="0.25">
      <c r="A11" s="60" t="s">
        <v>954</v>
      </c>
      <c r="B11" s="2" t="s">
        <v>749</v>
      </c>
      <c r="C11" s="6"/>
      <c r="D11" s="6"/>
      <c r="E11" s="6"/>
      <c r="F11" s="3" t="s">
        <v>52</v>
      </c>
      <c r="G11" s="3" t="s">
        <v>1117</v>
      </c>
      <c r="H11" s="3" t="s">
        <v>750</v>
      </c>
      <c r="I11" s="3" t="s">
        <v>1162</v>
      </c>
      <c r="J11" s="3" t="s">
        <v>1162</v>
      </c>
      <c r="K11" s="9" t="s">
        <v>2705</v>
      </c>
      <c r="L11" s="12" t="s">
        <v>2706</v>
      </c>
      <c r="M11" s="4" t="s">
        <v>2707</v>
      </c>
      <c r="N11" s="4" t="s">
        <v>2780</v>
      </c>
      <c r="O11" s="10" t="e">
        <v>#N/A</v>
      </c>
      <c r="P11" s="10" t="e">
        <v>#N/A</v>
      </c>
      <c r="Q11" s="4" t="s">
        <v>1886</v>
      </c>
      <c r="R11" s="6"/>
      <c r="S11" s="4" t="s">
        <v>1887</v>
      </c>
      <c r="T11" s="4" t="s">
        <v>21</v>
      </c>
      <c r="U11" s="10" t="s">
        <v>3244</v>
      </c>
      <c r="V11" s="6"/>
      <c r="W11" s="7" t="s">
        <v>50</v>
      </c>
      <c r="X11" s="3" t="s">
        <v>3294</v>
      </c>
      <c r="Y11" s="7" t="s">
        <v>50</v>
      </c>
      <c r="Z11" s="3" t="s">
        <v>182</v>
      </c>
      <c r="AA11" s="7" t="s">
        <v>50</v>
      </c>
      <c r="AB11" s="55" t="s">
        <v>3296</v>
      </c>
      <c r="AC11" s="55" t="s">
        <v>3295</v>
      </c>
      <c r="AD11" s="3" t="s">
        <v>21</v>
      </c>
      <c r="AE11" s="6"/>
      <c r="AF11" s="3" t="s">
        <v>21</v>
      </c>
      <c r="AG11" s="3"/>
      <c r="AH11" s="3" t="s">
        <v>27</v>
      </c>
      <c r="AI11" s="3" t="s">
        <v>28</v>
      </c>
      <c r="AJ11" s="3" t="s">
        <v>4946</v>
      </c>
      <c r="AK11" s="3"/>
      <c r="AL11" s="3" t="s">
        <v>214</v>
      </c>
      <c r="AM11" s="3"/>
      <c r="AN11" s="10"/>
      <c r="AO11" s="10"/>
      <c r="AP11" s="10" t="s">
        <v>3286</v>
      </c>
      <c r="AQ11" s="10"/>
      <c r="AR11" s="10"/>
      <c r="AS11" s="10"/>
      <c r="AT11" s="10"/>
      <c r="AU11" s="10"/>
      <c r="AV11" s="10"/>
      <c r="AW11" s="10"/>
      <c r="AX11" s="3" t="s">
        <v>47</v>
      </c>
      <c r="AY11" s="10"/>
      <c r="AZ11" s="10"/>
      <c r="BA11" s="3" t="s">
        <v>1011</v>
      </c>
      <c r="BB11" s="3"/>
      <c r="BC11" s="10"/>
      <c r="BD11" s="3" t="s">
        <v>983</v>
      </c>
      <c r="BE11" s="10"/>
      <c r="BF11" s="10"/>
      <c r="BG11" s="3" t="s">
        <v>983</v>
      </c>
      <c r="BH11" s="3" t="s">
        <v>21</v>
      </c>
      <c r="BI11" s="3"/>
      <c r="BJ11" s="3"/>
      <c r="BK11" s="3" t="s">
        <v>21</v>
      </c>
      <c r="BL11" s="3"/>
      <c r="BM11" s="3"/>
      <c r="BN11" s="3" t="s">
        <v>21</v>
      </c>
      <c r="BO11" s="3"/>
      <c r="BP11" s="3"/>
      <c r="BQ11" s="14" t="s">
        <v>3287</v>
      </c>
      <c r="BR11" s="201"/>
    </row>
    <row r="14" spans="1:70" s="158" customFormat="1" ht="31.15" customHeight="1" x14ac:dyDescent="0.2">
      <c r="A14" s="210" t="s">
        <v>4904</v>
      </c>
      <c r="B14" s="212" t="s">
        <v>987</v>
      </c>
      <c r="C14" s="212" t="s">
        <v>4905</v>
      </c>
      <c r="D14" s="210" t="s">
        <v>4906</v>
      </c>
      <c r="E14" s="210"/>
      <c r="F14" s="210"/>
      <c r="G14" s="210"/>
      <c r="H14" s="210"/>
      <c r="I14" s="210" t="s">
        <v>4907</v>
      </c>
      <c r="J14" s="210" t="s">
        <v>3431</v>
      </c>
      <c r="K14" s="210"/>
      <c r="L14" s="210"/>
      <c r="M14" s="210"/>
      <c r="N14" s="210"/>
      <c r="O14" s="210"/>
      <c r="P14" s="210" t="s">
        <v>4908</v>
      </c>
      <c r="Q14" s="210"/>
      <c r="R14" s="210"/>
      <c r="S14" s="210"/>
      <c r="T14" s="210"/>
      <c r="U14" s="210"/>
      <c r="V14" s="210"/>
      <c r="W14" s="210"/>
      <c r="X14" s="210"/>
      <c r="Y14" s="210" t="s">
        <v>4909</v>
      </c>
      <c r="Z14" s="210"/>
      <c r="AA14" s="210"/>
      <c r="AB14" s="210"/>
      <c r="AC14" s="210"/>
      <c r="AD14" s="210"/>
      <c r="AE14" s="210"/>
      <c r="AF14" s="210"/>
      <c r="AG14" s="210"/>
      <c r="AH14" s="210"/>
      <c r="AI14" s="210" t="s">
        <v>4910</v>
      </c>
      <c r="AJ14" s="210"/>
      <c r="AK14" s="210"/>
      <c r="AL14" s="210" t="s">
        <v>4911</v>
      </c>
      <c r="AM14" s="210"/>
      <c r="AN14" s="210" t="s">
        <v>4912</v>
      </c>
      <c r="AO14" s="210" t="s">
        <v>52</v>
      </c>
    </row>
    <row r="15" spans="1:70" s="158" customFormat="1" ht="75.599999999999994" customHeight="1" x14ac:dyDescent="0.2">
      <c r="A15" s="210"/>
      <c r="B15" s="213"/>
      <c r="C15" s="213"/>
      <c r="D15" s="175" t="s">
        <v>4913</v>
      </c>
      <c r="E15" s="175" t="s">
        <v>4914</v>
      </c>
      <c r="F15" s="175" t="s">
        <v>4915</v>
      </c>
      <c r="G15" s="175" t="s">
        <v>3295</v>
      </c>
      <c r="H15" s="175" t="s">
        <v>3298</v>
      </c>
      <c r="I15" s="210"/>
      <c r="J15" s="175" t="s">
        <v>29</v>
      </c>
      <c r="K15" s="175" t="s">
        <v>35</v>
      </c>
      <c r="L15" s="175" t="s">
        <v>68</v>
      </c>
      <c r="M15" s="175" t="s">
        <v>138</v>
      </c>
      <c r="N15" s="175" t="s">
        <v>45</v>
      </c>
      <c r="O15" s="175" t="s">
        <v>4916</v>
      </c>
      <c r="P15" s="175" t="s">
        <v>1133</v>
      </c>
      <c r="Q15" s="175" t="s">
        <v>1011</v>
      </c>
      <c r="R15" s="175" t="s">
        <v>3299</v>
      </c>
      <c r="S15" s="175" t="s">
        <v>3300</v>
      </c>
      <c r="T15" s="175" t="s">
        <v>3272</v>
      </c>
      <c r="U15" s="175" t="s">
        <v>3301</v>
      </c>
      <c r="V15" s="175" t="s">
        <v>1004</v>
      </c>
      <c r="W15" s="175" t="s">
        <v>2521</v>
      </c>
      <c r="X15" s="175" t="s">
        <v>4917</v>
      </c>
      <c r="Y15" s="175" t="s">
        <v>1133</v>
      </c>
      <c r="Z15" s="175" t="s">
        <v>1011</v>
      </c>
      <c r="AA15" s="175" t="s">
        <v>2471</v>
      </c>
      <c r="AB15" s="175" t="s">
        <v>3299</v>
      </c>
      <c r="AC15" s="175" t="s">
        <v>3300</v>
      </c>
      <c r="AD15" s="175" t="s">
        <v>3272</v>
      </c>
      <c r="AE15" s="175" t="s">
        <v>3301</v>
      </c>
      <c r="AF15" s="175" t="s">
        <v>32</v>
      </c>
      <c r="AG15" s="175" t="s">
        <v>48</v>
      </c>
      <c r="AH15" s="175" t="s">
        <v>3302</v>
      </c>
      <c r="AI15" s="175" t="s">
        <v>4918</v>
      </c>
      <c r="AJ15" s="175" t="s">
        <v>3299</v>
      </c>
      <c r="AK15" s="175" t="s">
        <v>4919</v>
      </c>
      <c r="AL15" s="175" t="s">
        <v>4920</v>
      </c>
      <c r="AM15" s="175" t="s">
        <v>4921</v>
      </c>
      <c r="AN15" s="210"/>
      <c r="AO15" s="210"/>
    </row>
    <row r="16" spans="1:70" s="141" customFormat="1" ht="52.9" customHeight="1" x14ac:dyDescent="0.2">
      <c r="A16" s="46"/>
      <c r="B16" s="142"/>
      <c r="C16" s="175">
        <f t="shared" ref="C16" si="0">SUM(D16:H16)</f>
        <v>5</v>
      </c>
      <c r="D16" s="48">
        <f>SUM((COUNTIF($AB$7:$AB$40,"HT")+(COUNTIF($AB$7:$AB$40,"TK")+(COUNTIF($AB$7:$AB$40,"TP"))+(COUNTIF($AB$7:$AB$40,"TTT")))))</f>
        <v>1</v>
      </c>
      <c r="E16" s="48">
        <f>SUM((COUNTIF($AB$7:$AB$40,"PHT")+(COUNTIF($AB$7:$AB$40,"PK")+(COUNTIF($AB$7:$AB$40,"PP"))+(COUNTIF($AB$7:$AB$40,"PTT")))))</f>
        <v>0</v>
      </c>
      <c r="F16" s="48">
        <f>SUM((COUNTIF($AB$7:$AB$40,"TBM")+(COUNTIF($AB$7:$AB$40,"TT"))))</f>
        <v>0</v>
      </c>
      <c r="G16" s="48">
        <f>COUNTIF($AB$7:$AB$40,"NV")</f>
        <v>4</v>
      </c>
      <c r="H16" s="48">
        <f>COUNTIF($AB$7:$AB$40,"GV")</f>
        <v>0</v>
      </c>
      <c r="I16" s="48">
        <f>COUNTIF($D$7:$D$40,"x")</f>
        <v>1</v>
      </c>
      <c r="J16" s="48">
        <f>COUNTIF($AJ$7:$AJ$40,"TS")</f>
        <v>0</v>
      </c>
      <c r="K16" s="48">
        <f>COUNTIF($AJ$7:$AJ$40,"THS")</f>
        <v>1</v>
      </c>
      <c r="L16" s="48">
        <f>COUNTIF($AJ$7:$AJ$40,"DH")</f>
        <v>3</v>
      </c>
      <c r="M16" s="48">
        <f>COUNTIF($AJ$7:$AJ$40,"CD")</f>
        <v>0</v>
      </c>
      <c r="N16" s="48">
        <f>COUNTIF($AJ$7:$AJ$11,"TC")</f>
        <v>0</v>
      </c>
      <c r="O16" s="48">
        <f>COUNTIF($AJ$7:$AJ$11,"")</f>
        <v>1</v>
      </c>
      <c r="P16" s="48">
        <f>COUNTIF($BA$7:$BA$40,"A")</f>
        <v>1</v>
      </c>
      <c r="Q16" s="48">
        <f>COUNTIF($BA$7:$BA$40,"B")</f>
        <v>1</v>
      </c>
      <c r="R16" s="48">
        <f>COUNTIF($BA$7:$BA$40,"TC")</f>
        <v>0</v>
      </c>
      <c r="S16" s="48">
        <f>COUNTIF($BA$7:$BA$40,"CD")</f>
        <v>0</v>
      </c>
      <c r="T16" s="48">
        <f>COUNTIF($BA$7:$BA$40,"DH")</f>
        <v>2</v>
      </c>
      <c r="U16" s="48">
        <f>COUNTIF($BA$7:$BA$40,"THS")</f>
        <v>1</v>
      </c>
      <c r="V16" s="48">
        <f>COUNTIF($BB$7:$BB$40,"IC3")</f>
        <v>0</v>
      </c>
      <c r="W16" s="48">
        <f>COUNTIF($BA$7:$BA$40,"UD CNTT CB")</f>
        <v>0</v>
      </c>
      <c r="X16" s="48">
        <f>COUNTIF($BA$7:$BA$40,"UD CNTT NC")</f>
        <v>0</v>
      </c>
      <c r="Y16" s="189">
        <f>SUM((COUNTIF($BG$7:$BG$40,"A"))+(COUNTIF($BG$7:$BG$40,"A1")))</f>
        <v>0</v>
      </c>
      <c r="Z16" s="189">
        <f>SUM((COUNTIF($BG$7:$BG$40,"B"))+(COUNTIF($BG$7:$BG$40,"A2")))</f>
        <v>3</v>
      </c>
      <c r="AA16" s="48">
        <f>COUNTIF($BG$7:$BG$40,"C")</f>
        <v>0</v>
      </c>
      <c r="AB16" s="48">
        <f>COUNTIF($BG$7:$BG$40,"TC")</f>
        <v>0</v>
      </c>
      <c r="AC16" s="48">
        <f>COUNTIF($BG$7:$BG$40,"CD")</f>
        <v>0</v>
      </c>
      <c r="AD16" s="48">
        <f>COUNTIF($BG$7:$BG$40,"DH")</f>
        <v>0</v>
      </c>
      <c r="AE16" s="48">
        <f>COUNTIF($BG$7:$BG$40,"THS")</f>
        <v>0</v>
      </c>
      <c r="AF16" s="48">
        <f>COUNTIF($BG$7:$BG$40,"B1")</f>
        <v>2</v>
      </c>
      <c r="AG16" s="48">
        <f>COUNTIF($BG$7:$BG$40,"B2")</f>
        <v>0</v>
      </c>
      <c r="AH16" s="48">
        <f>COUNTIF($BG$7:$BG$40,"C1")</f>
        <v>0</v>
      </c>
      <c r="AI16" s="48">
        <f>COUNTIF($BH$7:$BH$40,"Sơ cấp")</f>
        <v>2</v>
      </c>
      <c r="AJ16" s="48">
        <f>COUNTIF($BH$7:$BH$40,"Trung cấp")</f>
        <v>1</v>
      </c>
      <c r="AK16" s="48">
        <f>COUNTIF($BH$7:$BH$40,"Cao cấp")</f>
        <v>0</v>
      </c>
      <c r="AL16" s="48">
        <f>COUNTIF($X$7:$X$40,"Sở GDĐT TPHCM")</f>
        <v>2</v>
      </c>
      <c r="AM16" s="48">
        <f>COUNTIF($X$7:$X$40,"Trường CĐ Lý Tự Trọng TPHCM")</f>
        <v>3</v>
      </c>
      <c r="AN16" s="48">
        <f>COUNTIF($AG$7:$AG$40,"x")</f>
        <v>2</v>
      </c>
      <c r="AO16" s="48">
        <f>COUNTIF($F$7:$F$40,"Nữ")</f>
        <v>2</v>
      </c>
    </row>
    <row r="1274" spans="42:42" x14ac:dyDescent="0.25">
      <c r="AP1274" s="1">
        <f>COUNTIF(AJ7:AJ7,"Thạc sỹ")</f>
        <v>0</v>
      </c>
    </row>
  </sheetData>
  <autoFilter ref="A6:BQ11"/>
  <mergeCells count="59">
    <mergeCell ref="AL14:AM14"/>
    <mergeCell ref="AN14:AN15"/>
    <mergeCell ref="AO14:AO15"/>
    <mergeCell ref="A14:A15"/>
    <mergeCell ref="B14:B15"/>
    <mergeCell ref="C14:C15"/>
    <mergeCell ref="D14:H14"/>
    <mergeCell ref="I14:I15"/>
    <mergeCell ref="J14:O14"/>
    <mergeCell ref="P14:X14"/>
    <mergeCell ref="Y14:AH14"/>
    <mergeCell ref="AI14:AK14"/>
    <mergeCell ref="BQ5:BQ6"/>
    <mergeCell ref="AS5:AW5"/>
    <mergeCell ref="AX5:BA5"/>
    <mergeCell ref="BC5:BG5"/>
    <mergeCell ref="BH5:BJ5"/>
    <mergeCell ref="BK5:BM5"/>
    <mergeCell ref="BN5:BP5"/>
    <mergeCell ref="AP5:AR5"/>
    <mergeCell ref="Z5:Z6"/>
    <mergeCell ref="AA5:AA6"/>
    <mergeCell ref="AB5:AB6"/>
    <mergeCell ref="AC5:AC6"/>
    <mergeCell ref="AD5:AD6"/>
    <mergeCell ref="AE5:AE6"/>
    <mergeCell ref="AF5:AF6"/>
    <mergeCell ref="AG5:AG6"/>
    <mergeCell ref="AH5:AH6"/>
    <mergeCell ref="AI5:AI6"/>
    <mergeCell ref="AJ5:AO5"/>
    <mergeCell ref="Y5:Y6"/>
    <mergeCell ref="N5:N6"/>
    <mergeCell ref="O5:O6"/>
    <mergeCell ref="P5:P6"/>
    <mergeCell ref="Q5:Q6"/>
    <mergeCell ref="R5:R6"/>
    <mergeCell ref="S5:S6"/>
    <mergeCell ref="T5:T6"/>
    <mergeCell ref="U5:U6"/>
    <mergeCell ref="V5:V6"/>
    <mergeCell ref="W5:W6"/>
    <mergeCell ref="X5:X6"/>
    <mergeCell ref="M5:M6"/>
    <mergeCell ref="A1:AJ1"/>
    <mergeCell ref="AP1:BF1"/>
    <mergeCell ref="A3:BF3"/>
    <mergeCell ref="A5:A6"/>
    <mergeCell ref="B5:B6"/>
    <mergeCell ref="C5:C6"/>
    <mergeCell ref="D5:D6"/>
    <mergeCell ref="E5:E6"/>
    <mergeCell ref="F5:F6"/>
    <mergeCell ref="G5:G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3"/>
  <sheetViews>
    <sheetView zoomScaleNormal="100" zoomScaleSheetLayoutView="90" workbookViewId="0">
      <pane ySplit="6" topLeftCell="A16" activePane="bottomLeft" state="frozen"/>
      <selection pane="bottomLeft" activeCell="E18" sqref="E18"/>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107"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92"/>
      <c r="AL1" s="52"/>
      <c r="AM1" s="52"/>
      <c r="AN1" s="194"/>
      <c r="AO1" s="194"/>
      <c r="AP1" s="206" t="s">
        <v>3315</v>
      </c>
      <c r="AQ1" s="206"/>
      <c r="AR1" s="206"/>
      <c r="AS1" s="206"/>
      <c r="AT1" s="206"/>
      <c r="AU1" s="206"/>
      <c r="AV1" s="206"/>
      <c r="AW1" s="206"/>
      <c r="AX1" s="206"/>
      <c r="AY1" s="207"/>
      <c r="AZ1" s="207"/>
      <c r="BA1" s="206"/>
      <c r="BB1" s="225"/>
      <c r="BC1" s="206"/>
      <c r="BD1" s="206"/>
      <c r="BE1" s="207"/>
      <c r="BF1" s="207"/>
      <c r="BG1" s="53"/>
      <c r="BH1" s="53"/>
      <c r="BI1" s="53"/>
      <c r="BJ1" s="53"/>
      <c r="BK1" s="53"/>
      <c r="BQ1" s="76"/>
    </row>
    <row r="2" spans="1:70" s="39" customFormat="1" ht="18.600000000000001" customHeight="1" x14ac:dyDescent="0.3">
      <c r="A2" s="192"/>
      <c r="B2" s="192"/>
      <c r="C2" s="192"/>
      <c r="D2" s="192"/>
      <c r="E2" s="192"/>
      <c r="F2" s="192"/>
      <c r="G2" s="192"/>
      <c r="H2" s="192"/>
      <c r="I2" s="192"/>
      <c r="J2" s="192"/>
      <c r="K2" s="192"/>
      <c r="L2" s="51"/>
      <c r="M2" s="51"/>
      <c r="AC2" s="193"/>
      <c r="AD2" s="193"/>
      <c r="AE2" s="193"/>
      <c r="AF2" s="193"/>
      <c r="AG2" s="193"/>
      <c r="AH2" s="193"/>
      <c r="AI2" s="193"/>
      <c r="AJ2" s="193"/>
      <c r="AK2" s="193"/>
      <c r="AL2" s="193"/>
      <c r="AM2" s="193"/>
      <c r="AN2" s="194"/>
      <c r="AO2" s="194"/>
      <c r="AP2" s="193"/>
      <c r="AQ2" s="193"/>
      <c r="AR2" s="193"/>
      <c r="AS2" s="193"/>
      <c r="AT2" s="193"/>
      <c r="AU2" s="193"/>
      <c r="AV2" s="193"/>
      <c r="AW2" s="193"/>
      <c r="AX2" s="193"/>
      <c r="AY2" s="194"/>
      <c r="AZ2" s="194"/>
      <c r="BA2" s="193"/>
      <c r="BB2" s="196"/>
      <c r="BD2" s="193"/>
      <c r="BE2" s="194"/>
      <c r="BF2" s="194"/>
      <c r="BG2" s="53"/>
      <c r="BH2" s="193"/>
      <c r="BI2" s="193"/>
      <c r="BJ2" s="193"/>
      <c r="BK2" s="193"/>
      <c r="BL2" s="193"/>
      <c r="BM2" s="193"/>
      <c r="BN2" s="193"/>
      <c r="BO2" s="193"/>
      <c r="BP2" s="193"/>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26"/>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08"/>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95" t="s">
        <v>3305</v>
      </c>
      <c r="AK6" s="195" t="s">
        <v>12</v>
      </c>
      <c r="AL6" s="195" t="s">
        <v>13</v>
      </c>
      <c r="AM6" s="195" t="s">
        <v>2554</v>
      </c>
      <c r="AN6" s="195" t="s">
        <v>2555</v>
      </c>
      <c r="AO6" s="195" t="s">
        <v>3399</v>
      </c>
      <c r="AP6" s="195" t="s">
        <v>2616</v>
      </c>
      <c r="AQ6" s="195" t="s">
        <v>3414</v>
      </c>
      <c r="AR6" s="195" t="s">
        <v>3400</v>
      </c>
      <c r="AS6" s="195" t="s">
        <v>3421</v>
      </c>
      <c r="AT6" s="195" t="s">
        <v>3414</v>
      </c>
      <c r="AU6" s="195" t="s">
        <v>3400</v>
      </c>
      <c r="AV6" s="195" t="s">
        <v>3423</v>
      </c>
      <c r="AW6" s="195" t="s">
        <v>3422</v>
      </c>
      <c r="AX6" s="195" t="s">
        <v>17</v>
      </c>
      <c r="AY6" s="195" t="s">
        <v>3427</v>
      </c>
      <c r="AZ6" s="195" t="s">
        <v>3400</v>
      </c>
      <c r="BA6" s="195" t="s">
        <v>3306</v>
      </c>
      <c r="BB6" s="195" t="s">
        <v>3983</v>
      </c>
      <c r="BC6" s="195" t="s">
        <v>2557</v>
      </c>
      <c r="BD6" s="195" t="s">
        <v>3270</v>
      </c>
      <c r="BE6" s="195" t="s">
        <v>3414</v>
      </c>
      <c r="BF6" s="195" t="s">
        <v>3258</v>
      </c>
      <c r="BG6" s="195" t="s">
        <v>3430</v>
      </c>
      <c r="BH6" s="195" t="s">
        <v>14</v>
      </c>
      <c r="BI6" s="195" t="s">
        <v>3427</v>
      </c>
      <c r="BJ6" s="195" t="s">
        <v>3400</v>
      </c>
      <c r="BK6" s="195" t="s">
        <v>15</v>
      </c>
      <c r="BL6" s="195" t="s">
        <v>3427</v>
      </c>
      <c r="BM6" s="195" t="s">
        <v>3400</v>
      </c>
      <c r="BN6" s="195" t="s">
        <v>16</v>
      </c>
      <c r="BO6" s="195" t="s">
        <v>3427</v>
      </c>
      <c r="BP6" s="195" t="s">
        <v>3400</v>
      </c>
      <c r="BQ6" s="222"/>
    </row>
    <row r="7" spans="1:70" s="203" customFormat="1" ht="60" customHeight="1" x14ac:dyDescent="0.25">
      <c r="A7" s="60" t="s">
        <v>950</v>
      </c>
      <c r="B7" s="2" t="s">
        <v>18</v>
      </c>
      <c r="C7" s="10"/>
      <c r="D7" s="10" t="s">
        <v>984</v>
      </c>
      <c r="E7" s="10" t="s">
        <v>984</v>
      </c>
      <c r="F7" s="3" t="s">
        <v>19</v>
      </c>
      <c r="G7" s="3" t="s">
        <v>2785</v>
      </c>
      <c r="H7" s="3" t="s">
        <v>20</v>
      </c>
      <c r="I7" s="3" t="s">
        <v>2724</v>
      </c>
      <c r="J7" s="3" t="s">
        <v>25</v>
      </c>
      <c r="K7" s="4" t="s">
        <v>2063</v>
      </c>
      <c r="L7" s="5" t="s">
        <v>2064</v>
      </c>
      <c r="M7" s="4" t="s">
        <v>1170</v>
      </c>
      <c r="N7" s="4" t="s">
        <v>2780</v>
      </c>
      <c r="O7" s="10" t="s">
        <v>2621</v>
      </c>
      <c r="P7" s="10" t="s">
        <v>2785</v>
      </c>
      <c r="Q7" s="4" t="s">
        <v>2065</v>
      </c>
      <c r="R7" s="6"/>
      <c r="S7" s="4" t="s">
        <v>2066</v>
      </c>
      <c r="T7" s="19" t="s">
        <v>2067</v>
      </c>
      <c r="U7" s="10" t="s">
        <v>2976</v>
      </c>
      <c r="V7" s="6"/>
      <c r="W7" s="7" t="s">
        <v>22</v>
      </c>
      <c r="X7" s="3" t="s">
        <v>33</v>
      </c>
      <c r="Y7" s="7" t="s">
        <v>23</v>
      </c>
      <c r="Z7" s="3" t="s">
        <v>24</v>
      </c>
      <c r="AA7" s="7" t="s">
        <v>22</v>
      </c>
      <c r="AB7" s="3" t="s">
        <v>4938</v>
      </c>
      <c r="AC7" s="3" t="s">
        <v>25</v>
      </c>
      <c r="AD7" s="7" t="s">
        <v>23</v>
      </c>
      <c r="AE7" s="6"/>
      <c r="AF7" s="7" t="s">
        <v>26</v>
      </c>
      <c r="AG7" s="7" t="s">
        <v>984</v>
      </c>
      <c r="AH7" s="3" t="s">
        <v>27</v>
      </c>
      <c r="AI7" s="3" t="s">
        <v>28</v>
      </c>
      <c r="AJ7" s="62" t="s">
        <v>3301</v>
      </c>
      <c r="AK7" s="8" t="s">
        <v>3289</v>
      </c>
      <c r="AL7" s="8" t="s">
        <v>3318</v>
      </c>
      <c r="AM7" s="3"/>
      <c r="AN7" s="10"/>
      <c r="AO7" s="10"/>
      <c r="AP7" s="8" t="s">
        <v>3313</v>
      </c>
      <c r="AQ7" s="8"/>
      <c r="AR7" s="8"/>
      <c r="AS7" s="3"/>
      <c r="AT7" s="3"/>
      <c r="AU7" s="3"/>
      <c r="AV7" s="3"/>
      <c r="AW7" s="3"/>
      <c r="AX7" s="3" t="s">
        <v>2521</v>
      </c>
      <c r="AY7" s="56">
        <v>43363</v>
      </c>
      <c r="AZ7" s="56"/>
      <c r="BA7" s="3" t="s">
        <v>2521</v>
      </c>
      <c r="BB7" s="3"/>
      <c r="BC7" s="8" t="s">
        <v>5114</v>
      </c>
      <c r="BD7" s="3" t="s">
        <v>3302</v>
      </c>
      <c r="BE7" s="8" t="s">
        <v>5115</v>
      </c>
      <c r="BF7" s="10" t="s">
        <v>4791</v>
      </c>
      <c r="BG7" s="89" t="s">
        <v>4946</v>
      </c>
      <c r="BH7" s="3" t="s">
        <v>30</v>
      </c>
      <c r="BI7" s="3"/>
      <c r="BJ7" s="3"/>
      <c r="BK7" s="3" t="s">
        <v>3310</v>
      </c>
      <c r="BL7" s="3"/>
      <c r="BM7" s="3"/>
      <c r="BN7" s="3" t="s">
        <v>2525</v>
      </c>
      <c r="BO7" s="3"/>
      <c r="BP7" s="3"/>
      <c r="BQ7" s="26" t="s">
        <v>3309</v>
      </c>
      <c r="BR7" s="200" t="s">
        <v>3389</v>
      </c>
    </row>
    <row r="8" spans="1:70" s="91" customFormat="1" ht="108.6" customHeight="1" x14ac:dyDescent="0.25">
      <c r="A8" s="60" t="s">
        <v>951</v>
      </c>
      <c r="B8" s="87" t="s">
        <v>102</v>
      </c>
      <c r="C8" s="10"/>
      <c r="D8" s="10" t="s">
        <v>984</v>
      </c>
      <c r="E8" s="10" t="s">
        <v>984</v>
      </c>
      <c r="F8" s="3" t="s">
        <v>19</v>
      </c>
      <c r="G8" s="3" t="s">
        <v>1053</v>
      </c>
      <c r="H8" s="3" t="s">
        <v>103</v>
      </c>
      <c r="I8" s="3" t="s">
        <v>2724</v>
      </c>
      <c r="J8" s="3" t="s">
        <v>34</v>
      </c>
      <c r="K8" s="4" t="s">
        <v>1207</v>
      </c>
      <c r="L8" s="5" t="s">
        <v>104</v>
      </c>
      <c r="M8" s="4" t="s">
        <v>1170</v>
      </c>
      <c r="N8" s="4" t="s">
        <v>2780</v>
      </c>
      <c r="O8" s="10" t="s">
        <v>2621</v>
      </c>
      <c r="P8" s="10" t="s">
        <v>2788</v>
      </c>
      <c r="Q8" s="4" t="s">
        <v>1208</v>
      </c>
      <c r="R8" s="6"/>
      <c r="S8" s="9" t="s">
        <v>1209</v>
      </c>
      <c r="T8" s="4" t="s">
        <v>21</v>
      </c>
      <c r="U8" s="10" t="s">
        <v>2979</v>
      </c>
      <c r="V8" s="6"/>
      <c r="W8" s="7" t="s">
        <v>105</v>
      </c>
      <c r="X8" s="3" t="s">
        <v>33</v>
      </c>
      <c r="Y8" s="7" t="s">
        <v>89</v>
      </c>
      <c r="Z8" s="3" t="s">
        <v>24</v>
      </c>
      <c r="AA8" s="7" t="s">
        <v>105</v>
      </c>
      <c r="AB8" s="8" t="s">
        <v>4939</v>
      </c>
      <c r="AC8" s="8" t="s">
        <v>34</v>
      </c>
      <c r="AD8" s="11" t="s">
        <v>2758</v>
      </c>
      <c r="AE8" s="13" t="s">
        <v>106</v>
      </c>
      <c r="AF8" s="11" t="s">
        <v>2622</v>
      </c>
      <c r="AG8" s="7" t="s">
        <v>984</v>
      </c>
      <c r="AH8" s="3" t="s">
        <v>27</v>
      </c>
      <c r="AI8" s="3" t="s">
        <v>28</v>
      </c>
      <c r="AJ8" s="62" t="s">
        <v>3301</v>
      </c>
      <c r="AK8" s="54" t="s">
        <v>3289</v>
      </c>
      <c r="AL8" s="54" t="s">
        <v>4767</v>
      </c>
      <c r="AM8" s="54" t="s">
        <v>3816</v>
      </c>
      <c r="AN8" s="86" t="s">
        <v>4768</v>
      </c>
      <c r="AO8" s="88" t="s">
        <v>3389</v>
      </c>
      <c r="AP8" s="54" t="s">
        <v>4756</v>
      </c>
      <c r="AQ8" s="54" t="s">
        <v>4769</v>
      </c>
      <c r="AR8" s="54" t="s">
        <v>4758</v>
      </c>
      <c r="AS8" s="54" t="s">
        <v>3706</v>
      </c>
      <c r="AT8" s="54" t="s">
        <v>2687</v>
      </c>
      <c r="AU8" s="54" t="s">
        <v>3294</v>
      </c>
      <c r="AV8" s="54" t="s">
        <v>3389</v>
      </c>
      <c r="AW8" s="54"/>
      <c r="AX8" s="54" t="s">
        <v>4770</v>
      </c>
      <c r="AY8" s="92" t="s">
        <v>4771</v>
      </c>
      <c r="AZ8" s="92" t="s">
        <v>4772</v>
      </c>
      <c r="BA8" s="55" t="s">
        <v>2521</v>
      </c>
      <c r="BB8" s="55"/>
      <c r="BC8" s="54" t="s">
        <v>4773</v>
      </c>
      <c r="BD8" s="54" t="s">
        <v>3302</v>
      </c>
      <c r="BE8" s="54" t="s">
        <v>4774</v>
      </c>
      <c r="BF8" s="86" t="s">
        <v>4775</v>
      </c>
      <c r="BG8" s="66" t="s">
        <v>4946</v>
      </c>
      <c r="BH8" s="55" t="s">
        <v>45</v>
      </c>
      <c r="BI8" s="54" t="s">
        <v>3810</v>
      </c>
      <c r="BJ8" s="55" t="s">
        <v>4762</v>
      </c>
      <c r="BK8" s="55"/>
      <c r="BL8" s="55"/>
      <c r="BM8" s="55"/>
      <c r="BN8" s="54" t="s">
        <v>4777</v>
      </c>
      <c r="BO8" s="54" t="s">
        <v>4776</v>
      </c>
      <c r="BP8" s="54" t="s">
        <v>4778</v>
      </c>
      <c r="BQ8" s="90" t="s">
        <v>4779</v>
      </c>
      <c r="BR8" s="200" t="s">
        <v>3389</v>
      </c>
    </row>
    <row r="9" spans="1:70" s="91" customFormat="1" ht="94.5" x14ac:dyDescent="0.25">
      <c r="A9" s="60" t="s">
        <v>952</v>
      </c>
      <c r="B9" s="87" t="s">
        <v>51</v>
      </c>
      <c r="C9" s="98"/>
      <c r="D9" s="98"/>
      <c r="E9" s="98"/>
      <c r="F9" s="55" t="s">
        <v>52</v>
      </c>
      <c r="G9" s="55" t="s">
        <v>3259</v>
      </c>
      <c r="H9" s="55" t="s">
        <v>53</v>
      </c>
      <c r="I9" s="55" t="s">
        <v>34</v>
      </c>
      <c r="J9" s="55" t="s">
        <v>34</v>
      </c>
      <c r="K9" s="100" t="s">
        <v>1255</v>
      </c>
      <c r="L9" s="101" t="s">
        <v>1256</v>
      </c>
      <c r="M9" s="100" t="s">
        <v>1184</v>
      </c>
      <c r="N9" s="100" t="s">
        <v>2780</v>
      </c>
      <c r="O9" s="88" t="s">
        <v>2621</v>
      </c>
      <c r="P9" s="88" t="s">
        <v>2787</v>
      </c>
      <c r="Q9" s="100" t="s">
        <v>1257</v>
      </c>
      <c r="R9" s="98"/>
      <c r="S9" s="100" t="s">
        <v>1258</v>
      </c>
      <c r="T9" s="97" t="s">
        <v>1259</v>
      </c>
      <c r="U9" s="88" t="s">
        <v>2978</v>
      </c>
      <c r="V9" s="98"/>
      <c r="W9" s="43" t="s">
        <v>55</v>
      </c>
      <c r="X9" s="55" t="s">
        <v>33</v>
      </c>
      <c r="Y9" s="43" t="s">
        <v>55</v>
      </c>
      <c r="Z9" s="55" t="s">
        <v>24</v>
      </c>
      <c r="AA9" s="43" t="s">
        <v>55</v>
      </c>
      <c r="AB9" s="54" t="s">
        <v>4939</v>
      </c>
      <c r="AC9" s="55" t="s">
        <v>34</v>
      </c>
      <c r="AD9" s="43" t="s">
        <v>56</v>
      </c>
      <c r="AE9" s="98"/>
      <c r="AF9" s="43" t="s">
        <v>57</v>
      </c>
      <c r="AG9" s="43" t="s">
        <v>984</v>
      </c>
      <c r="AH9" s="55" t="s">
        <v>27</v>
      </c>
      <c r="AI9" s="55" t="s">
        <v>28</v>
      </c>
      <c r="AJ9" s="55" t="s">
        <v>3301</v>
      </c>
      <c r="AK9" s="54" t="s">
        <v>3289</v>
      </c>
      <c r="AL9" s="54" t="s">
        <v>4968</v>
      </c>
      <c r="AM9" s="54" t="s">
        <v>4969</v>
      </c>
      <c r="AN9" s="86" t="s">
        <v>4970</v>
      </c>
      <c r="AO9" s="88" t="s">
        <v>3389</v>
      </c>
      <c r="AP9" s="54" t="s">
        <v>1014</v>
      </c>
      <c r="AQ9" s="54" t="s">
        <v>4971</v>
      </c>
      <c r="AR9" s="54" t="s">
        <v>3928</v>
      </c>
      <c r="AS9" s="55"/>
      <c r="AT9" s="55"/>
      <c r="AU9" s="55"/>
      <c r="AV9" s="55"/>
      <c r="AW9" s="55"/>
      <c r="AX9" s="55" t="s">
        <v>1133</v>
      </c>
      <c r="AY9" s="86" t="s">
        <v>4972</v>
      </c>
      <c r="AZ9" s="88" t="s">
        <v>4973</v>
      </c>
      <c r="BA9" s="55" t="s">
        <v>1133</v>
      </c>
      <c r="BB9" s="55"/>
      <c r="BC9" s="88" t="s">
        <v>32</v>
      </c>
      <c r="BD9" s="55" t="s">
        <v>32</v>
      </c>
      <c r="BE9" s="86" t="s">
        <v>3367</v>
      </c>
      <c r="BF9" s="88" t="s">
        <v>3988</v>
      </c>
      <c r="BG9" s="88" t="s">
        <v>32</v>
      </c>
      <c r="BH9" s="55" t="s">
        <v>45</v>
      </c>
      <c r="BI9" s="54" t="s">
        <v>4376</v>
      </c>
      <c r="BJ9" s="55" t="s">
        <v>3620</v>
      </c>
      <c r="BK9" s="94" t="s">
        <v>2448</v>
      </c>
      <c r="BL9" s="55"/>
      <c r="BM9" s="55"/>
      <c r="BN9" s="54" t="s">
        <v>4974</v>
      </c>
      <c r="BO9" s="54" t="s">
        <v>4975</v>
      </c>
      <c r="BP9" s="54" t="s">
        <v>4976</v>
      </c>
      <c r="BQ9" s="90" t="s">
        <v>4977</v>
      </c>
      <c r="BR9" s="201" t="s">
        <v>3389</v>
      </c>
    </row>
    <row r="10" spans="1:70" s="91" customFormat="1" ht="173.25" x14ac:dyDescent="0.25">
      <c r="A10" s="60" t="s">
        <v>953</v>
      </c>
      <c r="B10" s="87" t="s">
        <v>39</v>
      </c>
      <c r="C10" s="10"/>
      <c r="D10" s="10" t="s">
        <v>984</v>
      </c>
      <c r="E10" s="10" t="s">
        <v>984</v>
      </c>
      <c r="F10" s="3" t="s">
        <v>19</v>
      </c>
      <c r="G10" s="3" t="s">
        <v>1060</v>
      </c>
      <c r="H10" s="3" t="s">
        <v>40</v>
      </c>
      <c r="I10" s="3" t="s">
        <v>2722</v>
      </c>
      <c r="J10" s="3" t="s">
        <v>34</v>
      </c>
      <c r="K10" s="4" t="s">
        <v>1264</v>
      </c>
      <c r="L10" s="5">
        <v>40455</v>
      </c>
      <c r="M10" s="4" t="s">
        <v>1170</v>
      </c>
      <c r="N10" s="4" t="s">
        <v>2780</v>
      </c>
      <c r="O10" s="10" t="s">
        <v>2621</v>
      </c>
      <c r="P10" s="10" t="s">
        <v>2786</v>
      </c>
      <c r="Q10" s="4" t="s">
        <v>1265</v>
      </c>
      <c r="R10" s="6"/>
      <c r="S10" s="9" t="s">
        <v>1266</v>
      </c>
      <c r="T10" s="19" t="s">
        <v>1267</v>
      </c>
      <c r="U10" s="10" t="s">
        <v>2977</v>
      </c>
      <c r="V10" s="6"/>
      <c r="W10" s="7" t="s">
        <v>41</v>
      </c>
      <c r="X10" s="3" t="s">
        <v>33</v>
      </c>
      <c r="Y10" s="7" t="s">
        <v>42</v>
      </c>
      <c r="Z10" s="3" t="s">
        <v>24</v>
      </c>
      <c r="AA10" s="7" t="s">
        <v>41</v>
      </c>
      <c r="AB10" s="8" t="s">
        <v>4939</v>
      </c>
      <c r="AC10" s="3" t="s">
        <v>34</v>
      </c>
      <c r="AD10" s="11" t="s">
        <v>5116</v>
      </c>
      <c r="AE10" s="6"/>
      <c r="AF10" s="7" t="s">
        <v>43</v>
      </c>
      <c r="AG10" s="7" t="s">
        <v>984</v>
      </c>
      <c r="AH10" s="3" t="s">
        <v>27</v>
      </c>
      <c r="AI10" s="3" t="s">
        <v>28</v>
      </c>
      <c r="AJ10" s="62" t="s">
        <v>3301</v>
      </c>
      <c r="AK10" s="54" t="s">
        <v>3289</v>
      </c>
      <c r="AL10" s="54" t="s">
        <v>3804</v>
      </c>
      <c r="AM10" s="97" t="s">
        <v>2579</v>
      </c>
      <c r="AN10" s="86" t="s">
        <v>4780</v>
      </c>
      <c r="AO10" s="88" t="s">
        <v>3389</v>
      </c>
      <c r="AP10" s="54" t="s">
        <v>4756</v>
      </c>
      <c r="AQ10" s="54" t="s">
        <v>4769</v>
      </c>
      <c r="AR10" s="54" t="s">
        <v>4758</v>
      </c>
      <c r="AS10" s="54" t="s">
        <v>4781</v>
      </c>
      <c r="AT10" s="54" t="s">
        <v>2687</v>
      </c>
      <c r="AU10" s="54" t="s">
        <v>3294</v>
      </c>
      <c r="AV10" s="54" t="s">
        <v>3389</v>
      </c>
      <c r="AW10" s="54"/>
      <c r="AX10" s="55" t="s">
        <v>2521</v>
      </c>
      <c r="AY10" s="54" t="s">
        <v>3331</v>
      </c>
      <c r="AZ10" s="54" t="s">
        <v>4962</v>
      </c>
      <c r="BA10" s="55" t="s">
        <v>2521</v>
      </c>
      <c r="BB10" s="55"/>
      <c r="BC10" s="54" t="s">
        <v>4963</v>
      </c>
      <c r="BD10" s="55" t="s">
        <v>3302</v>
      </c>
      <c r="BE10" s="54" t="s">
        <v>4964</v>
      </c>
      <c r="BF10" s="86" t="s">
        <v>4965</v>
      </c>
      <c r="BG10" s="89" t="s">
        <v>4946</v>
      </c>
      <c r="BH10" s="55" t="s">
        <v>45</v>
      </c>
      <c r="BI10" s="54" t="s">
        <v>3810</v>
      </c>
      <c r="BJ10" s="55" t="s">
        <v>3620</v>
      </c>
      <c r="BK10" s="55" t="s">
        <v>21</v>
      </c>
      <c r="BL10" s="55"/>
      <c r="BM10" s="55"/>
      <c r="BN10" s="55" t="s">
        <v>36</v>
      </c>
      <c r="BO10" s="54" t="s">
        <v>4782</v>
      </c>
      <c r="BP10" s="55" t="s">
        <v>4783</v>
      </c>
      <c r="BQ10" s="90" t="s">
        <v>4785</v>
      </c>
      <c r="BR10" s="200" t="s">
        <v>3389</v>
      </c>
    </row>
    <row r="16" spans="1:70" s="158" customFormat="1" ht="31.15" customHeight="1" x14ac:dyDescent="0.2">
      <c r="A16" s="210" t="s">
        <v>4904</v>
      </c>
      <c r="B16" s="212" t="s">
        <v>987</v>
      </c>
      <c r="C16" s="212" t="s">
        <v>4905</v>
      </c>
      <c r="D16" s="210" t="s">
        <v>4906</v>
      </c>
      <c r="E16" s="210"/>
      <c r="F16" s="210"/>
      <c r="G16" s="210"/>
      <c r="H16" s="210"/>
      <c r="I16" s="210" t="s">
        <v>4907</v>
      </c>
      <c r="J16" s="210" t="s">
        <v>3431</v>
      </c>
      <c r="K16" s="210"/>
      <c r="L16" s="210"/>
      <c r="M16" s="210"/>
      <c r="N16" s="210"/>
      <c r="O16" s="210"/>
      <c r="P16" s="210" t="s">
        <v>4908</v>
      </c>
      <c r="Q16" s="210"/>
      <c r="R16" s="210"/>
      <c r="S16" s="210"/>
      <c r="T16" s="210"/>
      <c r="U16" s="210"/>
      <c r="V16" s="210"/>
      <c r="W16" s="210"/>
      <c r="X16" s="210"/>
      <c r="Y16" s="210" t="s">
        <v>4909</v>
      </c>
      <c r="Z16" s="210"/>
      <c r="AA16" s="210"/>
      <c r="AB16" s="210"/>
      <c r="AC16" s="210"/>
      <c r="AD16" s="210"/>
      <c r="AE16" s="210"/>
      <c r="AF16" s="210"/>
      <c r="AG16" s="210"/>
      <c r="AH16" s="210"/>
      <c r="AI16" s="210" t="s">
        <v>4910</v>
      </c>
      <c r="AJ16" s="210"/>
      <c r="AK16" s="210"/>
      <c r="AL16" s="210" t="s">
        <v>4911</v>
      </c>
      <c r="AM16" s="210"/>
      <c r="AN16" s="210" t="s">
        <v>4912</v>
      </c>
      <c r="AO16" s="210" t="s">
        <v>52</v>
      </c>
    </row>
    <row r="17" spans="1:41" s="158" customFormat="1" ht="75.599999999999994" customHeight="1" x14ac:dyDescent="0.2">
      <c r="A17" s="210"/>
      <c r="B17" s="213"/>
      <c r="C17" s="213"/>
      <c r="D17" s="191" t="s">
        <v>4913</v>
      </c>
      <c r="E17" s="191" t="s">
        <v>4914</v>
      </c>
      <c r="F17" s="191" t="s">
        <v>4915</v>
      </c>
      <c r="G17" s="191" t="s">
        <v>3295</v>
      </c>
      <c r="H17" s="191" t="s">
        <v>3298</v>
      </c>
      <c r="I17" s="210"/>
      <c r="J17" s="191" t="s">
        <v>29</v>
      </c>
      <c r="K17" s="191" t="s">
        <v>35</v>
      </c>
      <c r="L17" s="191" t="s">
        <v>68</v>
      </c>
      <c r="M17" s="191" t="s">
        <v>138</v>
      </c>
      <c r="N17" s="191" t="s">
        <v>45</v>
      </c>
      <c r="O17" s="191" t="s">
        <v>4916</v>
      </c>
      <c r="P17" s="191" t="s">
        <v>1133</v>
      </c>
      <c r="Q17" s="191" t="s">
        <v>1011</v>
      </c>
      <c r="R17" s="191" t="s">
        <v>3299</v>
      </c>
      <c r="S17" s="191" t="s">
        <v>3300</v>
      </c>
      <c r="T17" s="191" t="s">
        <v>3272</v>
      </c>
      <c r="U17" s="191" t="s">
        <v>3301</v>
      </c>
      <c r="V17" s="191" t="s">
        <v>1004</v>
      </c>
      <c r="W17" s="191" t="s">
        <v>2521</v>
      </c>
      <c r="X17" s="191" t="s">
        <v>4917</v>
      </c>
      <c r="Y17" s="191" t="s">
        <v>1133</v>
      </c>
      <c r="Z17" s="191" t="s">
        <v>1011</v>
      </c>
      <c r="AA17" s="191" t="s">
        <v>2471</v>
      </c>
      <c r="AB17" s="191" t="s">
        <v>3299</v>
      </c>
      <c r="AC17" s="191" t="s">
        <v>3300</v>
      </c>
      <c r="AD17" s="191" t="s">
        <v>3272</v>
      </c>
      <c r="AE17" s="191" t="s">
        <v>3301</v>
      </c>
      <c r="AF17" s="191" t="s">
        <v>32</v>
      </c>
      <c r="AG17" s="191" t="s">
        <v>48</v>
      </c>
      <c r="AH17" s="191" t="s">
        <v>3302</v>
      </c>
      <c r="AI17" s="191" t="s">
        <v>4918</v>
      </c>
      <c r="AJ17" s="191" t="s">
        <v>3299</v>
      </c>
      <c r="AK17" s="191" t="s">
        <v>4919</v>
      </c>
      <c r="AL17" s="191" t="s">
        <v>4920</v>
      </c>
      <c r="AM17" s="191" t="s">
        <v>4921</v>
      </c>
      <c r="AN17" s="210"/>
      <c r="AO17" s="210"/>
    </row>
    <row r="18" spans="1:41" s="141" customFormat="1" ht="52.9" customHeight="1" x14ac:dyDescent="0.2">
      <c r="A18" s="46"/>
      <c r="B18" s="142"/>
      <c r="C18" s="191">
        <f t="shared" ref="C18" si="0">SUM(D18:H18)</f>
        <v>4</v>
      </c>
      <c r="D18" s="48">
        <f>SUM((COUNTIF($AB$7:$AB$37,"HT")+(COUNTIF($AB$7:$AB$37,"TK")+(COUNTIF($AB$7:$AB$37,"TP"))+(COUNTIF($AB$7:$AB$37,"TTT")))))</f>
        <v>1</v>
      </c>
      <c r="E18" s="48">
        <f>SUM((COUNTIF($AB$7:$AB$37,"PHT")+(COUNTIF($AB$7:$AB$37,"PK")+(COUNTIF($AB$7:$AB$37,"PP"))+(COUNTIF($AB$7:$AB$37,"PTT")))))</f>
        <v>3</v>
      </c>
      <c r="F18" s="48">
        <f>SUM((COUNTIF($AB$7:$AB$37,"TBM")+(COUNTIF($AB$7:$AB$37,"TT"))))</f>
        <v>0</v>
      </c>
      <c r="G18" s="48">
        <f>COUNTIF($AB$7:$AB$37,"NV")</f>
        <v>0</v>
      </c>
      <c r="H18" s="48">
        <f>COUNTIF($AB$7:$AB$37,"GV")</f>
        <v>0</v>
      </c>
      <c r="I18" s="48">
        <f>COUNTIF($D$7:$D$37,"x")</f>
        <v>3</v>
      </c>
      <c r="J18" s="48">
        <f>COUNTIF($AJ$7:$AJ$37,"TS")</f>
        <v>0</v>
      </c>
      <c r="K18" s="48">
        <f>COUNTIF($AJ$7:$AJ$37,"THS")</f>
        <v>4</v>
      </c>
      <c r="L18" s="48">
        <f>COUNTIF($AJ$7:$AJ$37,"DH")</f>
        <v>0</v>
      </c>
      <c r="M18" s="48">
        <f>COUNTIF($AJ$7:$AJ$37,"CD")</f>
        <v>0</v>
      </c>
      <c r="N18" s="48">
        <f>COUNTIF($AJ$7:$AJ$12,"TC")</f>
        <v>0</v>
      </c>
      <c r="O18" s="48">
        <f>COUNTIF($AJ$7:$AJ$10,"")</f>
        <v>0</v>
      </c>
      <c r="P18" s="48">
        <f>COUNTIF($BA$7:$BA$37,"A")</f>
        <v>1</v>
      </c>
      <c r="Q18" s="48">
        <f>COUNTIF($BA$7:$BA$10,"B")</f>
        <v>0</v>
      </c>
      <c r="R18" s="48">
        <f>COUNTIF($BA$7:$BA$10,"TC")</f>
        <v>0</v>
      </c>
      <c r="S18" s="48">
        <f>COUNTIF($BA$7:$BA$10,"CD")</f>
        <v>0</v>
      </c>
      <c r="T18" s="48">
        <f>COUNTIF($BA$7:$BA$10,"DH")</f>
        <v>0</v>
      </c>
      <c r="U18" s="48">
        <f>COUNTIF($BA$7:$BA$10,"THS")</f>
        <v>0</v>
      </c>
      <c r="V18" s="48">
        <f>COUNTIF($BB$7:$BB$10,"IC3")</f>
        <v>0</v>
      </c>
      <c r="W18" s="48">
        <f>COUNTIF($BA$7:$BA$37,"UD CNTT CB")</f>
        <v>3</v>
      </c>
      <c r="X18" s="48">
        <f>COUNTIF($BA$7:$BA$37,"UD CNTT NC")</f>
        <v>0</v>
      </c>
      <c r="Y18" s="189">
        <f>SUM((COUNTIF($BG$7:$BG$37,"A"))+(COUNTIF($BG$7:$BG$37,"A1")))</f>
        <v>0</v>
      </c>
      <c r="Z18" s="189">
        <f>SUM((COUNTIF($BG$7:$BG$37,"B"))+(COUNTIF($BG$7:$BG$37,"A2")))</f>
        <v>0</v>
      </c>
      <c r="AA18" s="48">
        <f>COUNTIF($BG$7:$BG$37,"C")</f>
        <v>0</v>
      </c>
      <c r="AB18" s="48">
        <f>COUNTIF($BG$7:$BG$37,"TC")</f>
        <v>0</v>
      </c>
      <c r="AC18" s="48">
        <f>COUNTIF($BG$7:$BG$37,"CD")</f>
        <v>0</v>
      </c>
      <c r="AD18" s="48">
        <f>COUNTIF($BG$7:$BG$37,"DH")</f>
        <v>3</v>
      </c>
      <c r="AE18" s="48">
        <f>COUNTIF($BG$7:$BG$37,"THS")</f>
        <v>0</v>
      </c>
      <c r="AF18" s="48">
        <f>COUNTIF($BG$7:$BG$37,"B1")</f>
        <v>1</v>
      </c>
      <c r="AG18" s="48">
        <f>COUNTIF($BG$7:$BG$37,"B2")</f>
        <v>0</v>
      </c>
      <c r="AH18" s="48">
        <f>COUNTIF($BG$7:$BG$37,"C1")</f>
        <v>0</v>
      </c>
      <c r="AI18" s="48">
        <f>COUNTIF($BH$7:$BH$37,"Sơ cấp")</f>
        <v>0</v>
      </c>
      <c r="AJ18" s="48">
        <f>COUNTIF($BH$7:$BH$37,"Trung cấp")</f>
        <v>3</v>
      </c>
      <c r="AK18" s="48">
        <f>COUNTIF($BH$7:$BH$37,"Cao cấp")</f>
        <v>1</v>
      </c>
      <c r="AL18" s="48">
        <f>COUNTIF($X$7:$X$37,"Sở GDĐT TPHCM")</f>
        <v>4</v>
      </c>
      <c r="AM18" s="48">
        <f>COUNTIF($X$7:$X$37,"Trường CĐ Lý Tự Trọng TPHCM")</f>
        <v>0</v>
      </c>
      <c r="AN18" s="48">
        <f>COUNTIF($AG$7:$AG$37,"x")</f>
        <v>4</v>
      </c>
      <c r="AO18" s="48">
        <f>COUNTIF($F$7:$F$37,"Nữ")</f>
        <v>1</v>
      </c>
    </row>
    <row r="112" spans="3:34" x14ac:dyDescent="0.25">
      <c r="C112" s="227"/>
      <c r="P112" s="228"/>
      <c r="Q112" s="228"/>
      <c r="R112" s="228"/>
      <c r="S112" s="228"/>
      <c r="T112" s="229"/>
      <c r="U112" s="228"/>
      <c r="V112" s="228"/>
      <c r="W112" s="228"/>
      <c r="X112" s="228"/>
      <c r="Y112" s="228"/>
      <c r="Z112" s="228"/>
      <c r="AA112" s="228"/>
      <c r="AB112" s="228"/>
      <c r="AC112" s="228"/>
      <c r="AD112" s="228"/>
      <c r="AE112" s="228"/>
      <c r="AF112" s="228"/>
      <c r="AG112" s="228"/>
      <c r="AH112" s="228"/>
    </row>
    <row r="113" spans="3:3" x14ac:dyDescent="0.25">
      <c r="C113" s="227"/>
    </row>
    <row r="1273" spans="42:42" x14ac:dyDescent="0.25">
      <c r="AP1273" s="1">
        <f>COUNTIF(AJ7:AJ9,"Thạc sỹ")</f>
        <v>0</v>
      </c>
    </row>
  </sheetData>
  <autoFilter ref="A6:BQ10"/>
  <mergeCells count="62">
    <mergeCell ref="AI16:AK16"/>
    <mergeCell ref="AL16:AM16"/>
    <mergeCell ref="AN16:AN17"/>
    <mergeCell ref="AO16:AO17"/>
    <mergeCell ref="A16:A17"/>
    <mergeCell ref="B16:B17"/>
    <mergeCell ref="C16:C17"/>
    <mergeCell ref="D16:H16"/>
    <mergeCell ref="I16:I17"/>
    <mergeCell ref="J16:O16"/>
    <mergeCell ref="P16:X16"/>
    <mergeCell ref="Y16:AH16"/>
    <mergeCell ref="BQ5:BQ6"/>
    <mergeCell ref="C112:C113"/>
    <mergeCell ref="P112:X112"/>
    <mergeCell ref="Y112:AH112"/>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1272"/>
  <sheetViews>
    <sheetView zoomScaleNormal="100" zoomScaleSheetLayoutView="90" workbookViewId="0">
      <pane ySplit="6" topLeftCell="A8" activePane="bottomLeft" state="frozen"/>
      <selection pane="bottomLeft" activeCell="A7" sqref="A7:XFD9"/>
    </sheetView>
  </sheetViews>
  <sheetFormatPr defaultColWidth="8.85546875" defaultRowHeight="15.75" x14ac:dyDescent="0.25"/>
  <cols>
    <col min="1" max="1" width="5.140625" style="23" bestFit="1" customWidth="1"/>
    <col min="2" max="2" width="16.85546875" style="1" bestFit="1" customWidth="1"/>
    <col min="3" max="3" width="8.7109375" style="23" customWidth="1"/>
    <col min="4" max="5" width="10.42578125" style="23" customWidth="1"/>
    <col min="6" max="6" width="10.140625" style="1" customWidth="1"/>
    <col min="7" max="7" width="15.7109375" style="1" customWidth="1"/>
    <col min="8" max="8" width="11.7109375" style="1" customWidth="1"/>
    <col min="9" max="10" width="16.42578125" style="1" customWidth="1"/>
    <col min="11" max="11" width="14.5703125" style="1" customWidth="1"/>
    <col min="12" max="12" width="17.28515625" style="1" customWidth="1"/>
    <col min="13" max="14" width="15.42578125" style="1" customWidth="1"/>
    <col min="15" max="15" width="9.7109375" style="1" customWidth="1"/>
    <col min="16" max="16" width="12.85546875" style="1" customWidth="1"/>
    <col min="17" max="17" width="19.7109375" style="1" customWidth="1"/>
    <col min="18" max="18" width="13.28515625" style="1" customWidth="1"/>
    <col min="19" max="19" width="14.28515625" style="1" customWidth="1"/>
    <col min="20" max="20" width="10.7109375" style="24" customWidth="1"/>
    <col min="21" max="21" width="14.140625" style="1" customWidth="1"/>
    <col min="22" max="22" width="10.85546875" style="1" customWidth="1"/>
    <col min="23" max="23" width="15.7109375" style="1" customWidth="1"/>
    <col min="24" max="24" width="11.28515625" style="1" customWidth="1"/>
    <col min="25" max="25" width="13.7109375" style="1" customWidth="1"/>
    <col min="26" max="27" width="13.140625" style="1" customWidth="1"/>
    <col min="28" max="29" width="14.5703125" style="1" customWidth="1"/>
    <col min="30" max="30" width="13.28515625" style="1" customWidth="1"/>
    <col min="31" max="31" width="14.7109375" style="1" customWidth="1"/>
    <col min="32" max="33" width="19.85546875" style="1" customWidth="1"/>
    <col min="34" max="34" width="13.28515625" style="1" customWidth="1"/>
    <col min="35" max="35" width="11.85546875" style="1" customWidth="1"/>
    <col min="36" max="37" width="10.42578125" style="1" customWidth="1"/>
    <col min="38" max="38" width="18.42578125" style="1" customWidth="1"/>
    <col min="39" max="39" width="25.85546875" style="1" customWidth="1"/>
    <col min="40" max="40" width="14.85546875" style="23" customWidth="1"/>
    <col min="41" max="41" width="11.5703125" style="23" customWidth="1"/>
    <col min="42" max="44" width="22" style="1" customWidth="1"/>
    <col min="45" max="45" width="26.7109375" style="1" customWidth="1"/>
    <col min="46" max="46" width="12.85546875" style="1" customWidth="1"/>
    <col min="47" max="47" width="19.28515625" style="1" customWidth="1"/>
    <col min="48" max="48" width="9" style="1" customWidth="1"/>
    <col min="49" max="49" width="12.42578125" style="1" customWidth="1"/>
    <col min="50" max="50" width="14.42578125" style="1" customWidth="1"/>
    <col min="51" max="51" width="12.7109375" style="23" customWidth="1"/>
    <col min="52" max="52" width="20.5703125" style="23" customWidth="1"/>
    <col min="53" max="53" width="11.28515625" style="1" customWidth="1"/>
    <col min="54" max="54" width="11.28515625" style="107" customWidth="1"/>
    <col min="55" max="55" width="10.7109375" style="1" customWidth="1"/>
    <col min="56" max="56" width="9" style="1" customWidth="1"/>
    <col min="57" max="57" width="12.7109375" style="23" customWidth="1"/>
    <col min="58" max="58" width="18.28515625" style="28" customWidth="1"/>
    <col min="59" max="59" width="10.7109375" style="28" customWidth="1"/>
    <col min="60" max="65" width="13.28515625" style="1" customWidth="1"/>
    <col min="66" max="68" width="13.42578125" style="1" customWidth="1"/>
    <col min="69" max="69" width="94.7109375" style="45" customWidth="1"/>
    <col min="70" max="16384" width="8.85546875" style="1"/>
  </cols>
  <sheetData>
    <row r="1" spans="1:70" s="39" customFormat="1" ht="59.45" customHeight="1" x14ac:dyDescent="0.3">
      <c r="A1" s="205" t="s">
        <v>3393</v>
      </c>
      <c r="B1" s="205"/>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192"/>
      <c r="AL1" s="52"/>
      <c r="AM1" s="52"/>
      <c r="AN1" s="194"/>
      <c r="AO1" s="194"/>
      <c r="AP1" s="206" t="s">
        <v>3315</v>
      </c>
      <c r="AQ1" s="206"/>
      <c r="AR1" s="206"/>
      <c r="AS1" s="206"/>
      <c r="AT1" s="206"/>
      <c r="AU1" s="206"/>
      <c r="AV1" s="206"/>
      <c r="AW1" s="206"/>
      <c r="AX1" s="206"/>
      <c r="AY1" s="207"/>
      <c r="AZ1" s="207"/>
      <c r="BA1" s="206"/>
      <c r="BB1" s="225"/>
      <c r="BC1" s="206"/>
      <c r="BD1" s="206"/>
      <c r="BE1" s="207"/>
      <c r="BF1" s="207"/>
      <c r="BG1" s="53"/>
      <c r="BH1" s="53"/>
      <c r="BI1" s="53"/>
      <c r="BJ1" s="53"/>
      <c r="BK1" s="53"/>
      <c r="BQ1" s="76"/>
    </row>
    <row r="2" spans="1:70" s="39" customFormat="1" ht="18.600000000000001" customHeight="1" x14ac:dyDescent="0.3">
      <c r="A2" s="192"/>
      <c r="B2" s="192"/>
      <c r="C2" s="192"/>
      <c r="D2" s="192"/>
      <c r="E2" s="192"/>
      <c r="F2" s="192"/>
      <c r="G2" s="192"/>
      <c r="H2" s="192"/>
      <c r="I2" s="192"/>
      <c r="J2" s="192"/>
      <c r="K2" s="192"/>
      <c r="L2" s="51"/>
      <c r="M2" s="51"/>
      <c r="AC2" s="193"/>
      <c r="AD2" s="193"/>
      <c r="AE2" s="193"/>
      <c r="AF2" s="193"/>
      <c r="AG2" s="193"/>
      <c r="AH2" s="193"/>
      <c r="AI2" s="193"/>
      <c r="AJ2" s="193"/>
      <c r="AK2" s="193"/>
      <c r="AL2" s="193"/>
      <c r="AM2" s="193"/>
      <c r="AN2" s="194"/>
      <c r="AO2" s="194"/>
      <c r="AP2" s="193"/>
      <c r="AQ2" s="193"/>
      <c r="AR2" s="193"/>
      <c r="AS2" s="193"/>
      <c r="AT2" s="193"/>
      <c r="AU2" s="193"/>
      <c r="AV2" s="193"/>
      <c r="AW2" s="193"/>
      <c r="AX2" s="193"/>
      <c r="AY2" s="194"/>
      <c r="AZ2" s="194"/>
      <c r="BA2" s="193"/>
      <c r="BB2" s="196"/>
      <c r="BD2" s="193"/>
      <c r="BE2" s="194"/>
      <c r="BF2" s="194"/>
      <c r="BG2" s="53"/>
      <c r="BH2" s="193"/>
      <c r="BI2" s="193"/>
      <c r="BJ2" s="193"/>
      <c r="BK2" s="193"/>
      <c r="BL2" s="193"/>
      <c r="BM2" s="193"/>
      <c r="BN2" s="193"/>
      <c r="BO2" s="193"/>
      <c r="BP2" s="193"/>
      <c r="BQ2" s="77"/>
    </row>
    <row r="3" spans="1:70" s="39" customFormat="1" ht="28.9" customHeight="1" x14ac:dyDescent="0.3">
      <c r="A3" s="208" t="s">
        <v>3394</v>
      </c>
      <c r="B3" s="208"/>
      <c r="C3" s="208"/>
      <c r="D3" s="208"/>
      <c r="E3" s="208"/>
      <c r="F3" s="208"/>
      <c r="G3" s="208"/>
      <c r="H3" s="208"/>
      <c r="I3" s="208"/>
      <c r="J3" s="208"/>
      <c r="K3" s="208"/>
      <c r="L3" s="208"/>
      <c r="M3" s="208"/>
      <c r="N3" s="208"/>
      <c r="O3" s="208"/>
      <c r="P3" s="208"/>
      <c r="Q3" s="208"/>
      <c r="R3" s="208"/>
      <c r="S3" s="208"/>
      <c r="T3" s="208"/>
      <c r="U3" s="208"/>
      <c r="V3" s="208"/>
      <c r="W3" s="208"/>
      <c r="X3" s="208"/>
      <c r="Y3" s="208"/>
      <c r="Z3" s="208"/>
      <c r="AA3" s="208"/>
      <c r="AB3" s="208"/>
      <c r="AC3" s="208"/>
      <c r="AD3" s="208"/>
      <c r="AE3" s="208"/>
      <c r="AF3" s="208"/>
      <c r="AG3" s="208"/>
      <c r="AH3" s="208"/>
      <c r="AI3" s="208"/>
      <c r="AJ3" s="208"/>
      <c r="AK3" s="208"/>
      <c r="AL3" s="208"/>
      <c r="AM3" s="208"/>
      <c r="AN3" s="208"/>
      <c r="AO3" s="208"/>
      <c r="AP3" s="208"/>
      <c r="AQ3" s="208"/>
      <c r="AR3" s="208"/>
      <c r="AS3" s="208"/>
      <c r="AT3" s="208"/>
      <c r="AU3" s="208"/>
      <c r="AV3" s="208"/>
      <c r="AW3" s="208"/>
      <c r="AX3" s="208"/>
      <c r="AY3" s="208"/>
      <c r="AZ3" s="208"/>
      <c r="BA3" s="208"/>
      <c r="BB3" s="226"/>
      <c r="BC3" s="208"/>
      <c r="BD3" s="208"/>
      <c r="BE3" s="208"/>
      <c r="BF3" s="208"/>
      <c r="BG3" s="53"/>
      <c r="BH3" s="53"/>
      <c r="BI3" s="53"/>
      <c r="BJ3" s="53"/>
      <c r="BK3" s="53"/>
      <c r="BQ3" s="76"/>
    </row>
    <row r="5" spans="1:70" ht="35.450000000000003" customHeight="1" x14ac:dyDescent="0.25">
      <c r="A5" s="224" t="s">
        <v>1006</v>
      </c>
      <c r="B5" s="224" t="s">
        <v>0</v>
      </c>
      <c r="C5" s="224" t="s">
        <v>2582</v>
      </c>
      <c r="D5" s="224" t="s">
        <v>2581</v>
      </c>
      <c r="E5" s="224" t="s">
        <v>3280</v>
      </c>
      <c r="F5" s="224" t="s">
        <v>1</v>
      </c>
      <c r="G5" s="224" t="s">
        <v>1048</v>
      </c>
      <c r="H5" s="224" t="s">
        <v>2</v>
      </c>
      <c r="I5" s="224" t="s">
        <v>3413</v>
      </c>
      <c r="J5" s="224" t="s">
        <v>987</v>
      </c>
      <c r="K5" s="224" t="s">
        <v>2547</v>
      </c>
      <c r="L5" s="224" t="s">
        <v>1164</v>
      </c>
      <c r="M5" s="224" t="s">
        <v>1165</v>
      </c>
      <c r="N5" s="224" t="s">
        <v>2548</v>
      </c>
      <c r="O5" s="224" t="s">
        <v>2549</v>
      </c>
      <c r="P5" s="224" t="s">
        <v>3263</v>
      </c>
      <c r="Q5" s="224" t="s">
        <v>1166</v>
      </c>
      <c r="R5" s="224" t="s">
        <v>2550</v>
      </c>
      <c r="S5" s="224" t="s">
        <v>1167</v>
      </c>
      <c r="T5" s="224" t="s">
        <v>1168</v>
      </c>
      <c r="U5" s="224" t="s">
        <v>2551</v>
      </c>
      <c r="V5" s="224" t="s">
        <v>2552</v>
      </c>
      <c r="W5" s="224" t="s">
        <v>3</v>
      </c>
      <c r="X5" s="224" t="s">
        <v>4</v>
      </c>
      <c r="Y5" s="224" t="s">
        <v>5</v>
      </c>
      <c r="Z5" s="224" t="s">
        <v>6</v>
      </c>
      <c r="AA5" s="224" t="s">
        <v>7</v>
      </c>
      <c r="AB5" s="224" t="s">
        <v>3304</v>
      </c>
      <c r="AC5" s="224" t="s">
        <v>3303</v>
      </c>
      <c r="AD5" s="224" t="s">
        <v>8</v>
      </c>
      <c r="AE5" s="224" t="s">
        <v>9</v>
      </c>
      <c r="AF5" s="224" t="s">
        <v>2553</v>
      </c>
      <c r="AG5" s="224" t="s">
        <v>3308</v>
      </c>
      <c r="AH5" s="224" t="s">
        <v>10</v>
      </c>
      <c r="AI5" s="224" t="s">
        <v>11</v>
      </c>
      <c r="AJ5" s="223" t="s">
        <v>3431</v>
      </c>
      <c r="AK5" s="223"/>
      <c r="AL5" s="223"/>
      <c r="AM5" s="223"/>
      <c r="AN5" s="223"/>
      <c r="AO5" s="223"/>
      <c r="AP5" s="223" t="s">
        <v>3420</v>
      </c>
      <c r="AQ5" s="223"/>
      <c r="AR5" s="223"/>
      <c r="AS5" s="223" t="s">
        <v>3421</v>
      </c>
      <c r="AT5" s="223"/>
      <c r="AU5" s="223"/>
      <c r="AV5" s="223"/>
      <c r="AW5" s="223"/>
      <c r="AX5" s="223" t="s">
        <v>154</v>
      </c>
      <c r="AY5" s="223"/>
      <c r="AZ5" s="223"/>
      <c r="BA5" s="223"/>
      <c r="BB5" s="108"/>
      <c r="BC5" s="223" t="s">
        <v>2556</v>
      </c>
      <c r="BD5" s="223"/>
      <c r="BE5" s="223"/>
      <c r="BF5" s="223"/>
      <c r="BG5" s="223"/>
      <c r="BH5" s="223" t="s">
        <v>3428</v>
      </c>
      <c r="BI5" s="223"/>
      <c r="BJ5" s="223"/>
      <c r="BK5" s="223" t="s">
        <v>3429</v>
      </c>
      <c r="BL5" s="223"/>
      <c r="BM5" s="223"/>
      <c r="BN5" s="224" t="s">
        <v>16</v>
      </c>
      <c r="BO5" s="224"/>
      <c r="BP5" s="224"/>
      <c r="BQ5" s="221" t="s">
        <v>2766</v>
      </c>
    </row>
    <row r="6" spans="1:70" ht="91.15" customHeight="1" x14ac:dyDescent="0.25">
      <c r="A6" s="224"/>
      <c r="B6" s="224"/>
      <c r="C6" s="224"/>
      <c r="D6" s="224"/>
      <c r="E6" s="224"/>
      <c r="F6" s="224"/>
      <c r="G6" s="224"/>
      <c r="H6" s="224"/>
      <c r="I6" s="224"/>
      <c r="J6" s="224"/>
      <c r="K6" s="224"/>
      <c r="L6" s="224"/>
      <c r="M6" s="224"/>
      <c r="N6" s="224"/>
      <c r="O6" s="224"/>
      <c r="P6" s="224"/>
      <c r="Q6" s="224"/>
      <c r="R6" s="224"/>
      <c r="S6" s="224"/>
      <c r="T6" s="224"/>
      <c r="U6" s="224"/>
      <c r="V6" s="224"/>
      <c r="W6" s="224"/>
      <c r="X6" s="224"/>
      <c r="Y6" s="224"/>
      <c r="Z6" s="224"/>
      <c r="AA6" s="224"/>
      <c r="AB6" s="224"/>
      <c r="AC6" s="224"/>
      <c r="AD6" s="224"/>
      <c r="AE6" s="224"/>
      <c r="AF6" s="224"/>
      <c r="AG6" s="224"/>
      <c r="AH6" s="224"/>
      <c r="AI6" s="224"/>
      <c r="AJ6" s="195" t="s">
        <v>3305</v>
      </c>
      <c r="AK6" s="195" t="s">
        <v>12</v>
      </c>
      <c r="AL6" s="195" t="s">
        <v>13</v>
      </c>
      <c r="AM6" s="195" t="s">
        <v>2554</v>
      </c>
      <c r="AN6" s="195" t="s">
        <v>2555</v>
      </c>
      <c r="AO6" s="195" t="s">
        <v>3399</v>
      </c>
      <c r="AP6" s="195" t="s">
        <v>2616</v>
      </c>
      <c r="AQ6" s="195" t="s">
        <v>3414</v>
      </c>
      <c r="AR6" s="195" t="s">
        <v>3400</v>
      </c>
      <c r="AS6" s="195" t="s">
        <v>3421</v>
      </c>
      <c r="AT6" s="195" t="s">
        <v>3414</v>
      </c>
      <c r="AU6" s="195" t="s">
        <v>3400</v>
      </c>
      <c r="AV6" s="195" t="s">
        <v>3423</v>
      </c>
      <c r="AW6" s="195" t="s">
        <v>3422</v>
      </c>
      <c r="AX6" s="195" t="s">
        <v>17</v>
      </c>
      <c r="AY6" s="195" t="s">
        <v>3427</v>
      </c>
      <c r="AZ6" s="195" t="s">
        <v>3400</v>
      </c>
      <c r="BA6" s="195" t="s">
        <v>3306</v>
      </c>
      <c r="BB6" s="195" t="s">
        <v>3983</v>
      </c>
      <c r="BC6" s="195" t="s">
        <v>2557</v>
      </c>
      <c r="BD6" s="195" t="s">
        <v>3270</v>
      </c>
      <c r="BE6" s="195" t="s">
        <v>3414</v>
      </c>
      <c r="BF6" s="195" t="s">
        <v>3258</v>
      </c>
      <c r="BG6" s="195" t="s">
        <v>3430</v>
      </c>
      <c r="BH6" s="195" t="s">
        <v>14</v>
      </c>
      <c r="BI6" s="195" t="s">
        <v>3427</v>
      </c>
      <c r="BJ6" s="195" t="s">
        <v>3400</v>
      </c>
      <c r="BK6" s="195" t="s">
        <v>15</v>
      </c>
      <c r="BL6" s="195" t="s">
        <v>3427</v>
      </c>
      <c r="BM6" s="195" t="s">
        <v>3400</v>
      </c>
      <c r="BN6" s="195" t="s">
        <v>16</v>
      </c>
      <c r="BO6" s="195" t="s">
        <v>3427</v>
      </c>
      <c r="BP6" s="195" t="s">
        <v>3400</v>
      </c>
      <c r="BQ6" s="222"/>
    </row>
    <row r="7" spans="1:70" s="203" customFormat="1" ht="100.15" customHeight="1" x14ac:dyDescent="0.25">
      <c r="A7" s="60" t="s">
        <v>950</v>
      </c>
      <c r="B7" s="2" t="s">
        <v>61</v>
      </c>
      <c r="C7" s="6"/>
      <c r="D7" s="6"/>
      <c r="E7" s="6"/>
      <c r="F7" s="3" t="s">
        <v>52</v>
      </c>
      <c r="G7" s="3" t="s">
        <v>1027</v>
      </c>
      <c r="H7" s="3" t="s">
        <v>62</v>
      </c>
      <c r="I7" s="3" t="s">
        <v>1001</v>
      </c>
      <c r="J7" s="3" t="s">
        <v>1001</v>
      </c>
      <c r="K7" s="9" t="s">
        <v>2688</v>
      </c>
      <c r="L7" s="12" t="s">
        <v>2689</v>
      </c>
      <c r="M7" s="4" t="s">
        <v>2692</v>
      </c>
      <c r="N7" s="4" t="s">
        <v>2780</v>
      </c>
      <c r="O7" s="10" t="s">
        <v>2621</v>
      </c>
      <c r="P7" s="10" t="s">
        <v>2968</v>
      </c>
      <c r="Q7" s="4" t="s">
        <v>2302</v>
      </c>
      <c r="R7" s="6"/>
      <c r="S7" s="4" t="s">
        <v>2303</v>
      </c>
      <c r="T7" s="4" t="s">
        <v>2304</v>
      </c>
      <c r="U7" s="10" t="s">
        <v>3239</v>
      </c>
      <c r="V7" s="6"/>
      <c r="W7" s="7" t="s">
        <v>63</v>
      </c>
      <c r="X7" s="3" t="s">
        <v>33</v>
      </c>
      <c r="Y7" s="7" t="s">
        <v>64</v>
      </c>
      <c r="Z7" s="3" t="s">
        <v>24</v>
      </c>
      <c r="AA7" s="7" t="s">
        <v>64</v>
      </c>
      <c r="AB7" s="3" t="s">
        <v>4945</v>
      </c>
      <c r="AC7" s="3" t="s">
        <v>84</v>
      </c>
      <c r="AD7" s="7" t="s">
        <v>66</v>
      </c>
      <c r="AE7" s="6"/>
      <c r="AF7" s="3" t="s">
        <v>21</v>
      </c>
      <c r="AG7" s="3"/>
      <c r="AH7" s="3" t="s">
        <v>27</v>
      </c>
      <c r="AI7" s="3" t="s">
        <v>28</v>
      </c>
      <c r="AJ7" s="3" t="s">
        <v>3301</v>
      </c>
      <c r="AK7" s="3"/>
      <c r="AL7" s="3" t="s">
        <v>3266</v>
      </c>
      <c r="AM7" s="3"/>
      <c r="AN7" s="10"/>
      <c r="AO7" s="10"/>
      <c r="AP7" s="3" t="s">
        <v>21</v>
      </c>
      <c r="AQ7" s="3"/>
      <c r="AR7" s="3"/>
      <c r="AS7" s="3"/>
      <c r="AT7" s="3"/>
      <c r="AU7" s="3"/>
      <c r="AV7" s="3"/>
      <c r="AW7" s="3"/>
      <c r="AX7" s="3"/>
      <c r="AY7" s="10"/>
      <c r="AZ7" s="10"/>
      <c r="BA7" s="3"/>
      <c r="BB7" s="3"/>
      <c r="BC7" s="10" t="s">
        <v>45</v>
      </c>
      <c r="BD7" s="3" t="s">
        <v>32</v>
      </c>
      <c r="BE7" s="10"/>
      <c r="BF7" s="10"/>
      <c r="BG7" s="3" t="s">
        <v>3299</v>
      </c>
      <c r="BH7" s="3" t="s">
        <v>21</v>
      </c>
      <c r="BI7" s="3"/>
      <c r="BJ7" s="3"/>
      <c r="BK7" s="3" t="s">
        <v>21</v>
      </c>
      <c r="BL7" s="3"/>
      <c r="BM7" s="3"/>
      <c r="BN7" s="3" t="s">
        <v>46</v>
      </c>
      <c r="BO7" s="3"/>
      <c r="BP7" s="3"/>
      <c r="BQ7" s="2"/>
      <c r="BR7" s="201" t="s">
        <v>3389</v>
      </c>
    </row>
    <row r="8" spans="1:70" s="203" customFormat="1" ht="47.25" x14ac:dyDescent="0.25">
      <c r="A8" s="60" t="s">
        <v>951</v>
      </c>
      <c r="B8" s="2" t="s">
        <v>325</v>
      </c>
      <c r="C8" s="6"/>
      <c r="D8" s="6"/>
      <c r="E8" s="6"/>
      <c r="F8" s="3" t="s">
        <v>52</v>
      </c>
      <c r="G8" s="3" t="s">
        <v>1062</v>
      </c>
      <c r="H8" s="3" t="s">
        <v>326</v>
      </c>
      <c r="I8" s="3" t="s">
        <v>1001</v>
      </c>
      <c r="J8" s="3" t="s">
        <v>1001</v>
      </c>
      <c r="K8" s="4" t="s">
        <v>1189</v>
      </c>
      <c r="L8" s="5" t="s">
        <v>1190</v>
      </c>
      <c r="M8" s="4" t="s">
        <v>1184</v>
      </c>
      <c r="N8" s="4" t="s">
        <v>2780</v>
      </c>
      <c r="O8" s="10" t="s">
        <v>2621</v>
      </c>
      <c r="P8" s="10" t="s">
        <v>2969</v>
      </c>
      <c r="Q8" s="4" t="s">
        <v>1191</v>
      </c>
      <c r="R8" s="6"/>
      <c r="S8" s="9" t="s">
        <v>1192</v>
      </c>
      <c r="T8" s="4" t="s">
        <v>21</v>
      </c>
      <c r="U8" s="10" t="s">
        <v>3240</v>
      </c>
      <c r="V8" s="6"/>
      <c r="W8" s="7" t="s">
        <v>327</v>
      </c>
      <c r="X8" s="3" t="s">
        <v>33</v>
      </c>
      <c r="Y8" s="7" t="s">
        <v>119</v>
      </c>
      <c r="Z8" s="3" t="s">
        <v>90</v>
      </c>
      <c r="AA8" s="7" t="s">
        <v>119</v>
      </c>
      <c r="AB8" s="55" t="s">
        <v>3296</v>
      </c>
      <c r="AC8" s="55" t="s">
        <v>3295</v>
      </c>
      <c r="AD8" s="3" t="s">
        <v>21</v>
      </c>
      <c r="AE8" s="6"/>
      <c r="AF8" s="3" t="s">
        <v>21</v>
      </c>
      <c r="AG8" s="3"/>
      <c r="AH8" s="3" t="s">
        <v>27</v>
      </c>
      <c r="AI8" s="3" t="s">
        <v>28</v>
      </c>
      <c r="AJ8" s="3" t="s">
        <v>3299</v>
      </c>
      <c r="AK8" s="3"/>
      <c r="AL8" s="3" t="s">
        <v>324</v>
      </c>
      <c r="AM8" s="3"/>
      <c r="AN8" s="10"/>
      <c r="AO8" s="10"/>
      <c r="AP8" s="10"/>
      <c r="AQ8" s="10"/>
      <c r="AR8" s="10"/>
      <c r="AS8" s="10"/>
      <c r="AT8" s="10"/>
      <c r="AU8" s="10"/>
      <c r="AV8" s="10"/>
      <c r="AW8" s="10"/>
      <c r="AX8" s="3" t="s">
        <v>2520</v>
      </c>
      <c r="AY8" s="10"/>
      <c r="AZ8" s="10"/>
      <c r="BA8" s="3" t="s">
        <v>2521</v>
      </c>
      <c r="BB8" s="3"/>
      <c r="BC8" s="10"/>
      <c r="BD8" s="3" t="s">
        <v>983</v>
      </c>
      <c r="BE8" s="10"/>
      <c r="BF8" s="10"/>
      <c r="BG8" s="3" t="s">
        <v>983</v>
      </c>
      <c r="BH8" s="3" t="s">
        <v>21</v>
      </c>
      <c r="BI8" s="3"/>
      <c r="BJ8" s="3"/>
      <c r="BK8" s="3" t="s">
        <v>21</v>
      </c>
      <c r="BL8" s="3"/>
      <c r="BM8" s="3"/>
      <c r="BN8" s="3" t="s">
        <v>21</v>
      </c>
      <c r="BO8" s="3"/>
      <c r="BP8" s="3"/>
      <c r="BQ8" s="14"/>
      <c r="BR8" s="201"/>
    </row>
    <row r="9" spans="1:70" s="203" customFormat="1" ht="63" x14ac:dyDescent="0.25">
      <c r="A9" s="60" t="s">
        <v>952</v>
      </c>
      <c r="B9" s="2" t="s">
        <v>328</v>
      </c>
      <c r="C9" s="6"/>
      <c r="D9" s="6"/>
      <c r="E9" s="6"/>
      <c r="F9" s="3" t="s">
        <v>52</v>
      </c>
      <c r="G9" s="3" t="s">
        <v>1038</v>
      </c>
      <c r="H9" s="3" t="s">
        <v>329</v>
      </c>
      <c r="I9" s="3" t="s">
        <v>1001</v>
      </c>
      <c r="J9" s="3" t="s">
        <v>1001</v>
      </c>
      <c r="K9" s="9" t="s">
        <v>2690</v>
      </c>
      <c r="L9" s="12" t="s">
        <v>2691</v>
      </c>
      <c r="M9" s="4" t="s">
        <v>2692</v>
      </c>
      <c r="N9" s="4" t="s">
        <v>2780</v>
      </c>
      <c r="O9" s="10" t="e">
        <v>#N/A</v>
      </c>
      <c r="P9" s="10" t="e">
        <v>#N/A</v>
      </c>
      <c r="Q9" s="4" t="s">
        <v>1515</v>
      </c>
      <c r="R9" s="6"/>
      <c r="S9" s="4" t="s">
        <v>1516</v>
      </c>
      <c r="T9" s="4" t="s">
        <v>21</v>
      </c>
      <c r="U9" s="10" t="s">
        <v>3241</v>
      </c>
      <c r="V9" s="6"/>
      <c r="W9" s="7" t="s">
        <v>330</v>
      </c>
      <c r="X9" s="3" t="s">
        <v>3294</v>
      </c>
      <c r="Y9" s="7" t="s">
        <v>331</v>
      </c>
      <c r="Z9" s="3" t="s">
        <v>182</v>
      </c>
      <c r="AA9" s="7" t="s">
        <v>331</v>
      </c>
      <c r="AB9" s="55" t="s">
        <v>3296</v>
      </c>
      <c r="AC9" s="55" t="s">
        <v>3295</v>
      </c>
      <c r="AD9" s="3" t="s">
        <v>21</v>
      </c>
      <c r="AE9" s="6"/>
      <c r="AF9" s="3" t="s">
        <v>21</v>
      </c>
      <c r="AG9" s="3"/>
      <c r="AH9" s="3" t="s">
        <v>27</v>
      </c>
      <c r="AI9" s="3" t="s">
        <v>28</v>
      </c>
      <c r="AJ9" s="3" t="s">
        <v>3299</v>
      </c>
      <c r="AK9" s="3"/>
      <c r="AL9" s="3" t="s">
        <v>324</v>
      </c>
      <c r="AM9" s="3"/>
      <c r="AN9" s="10"/>
      <c r="AO9" s="10"/>
      <c r="AP9" s="10"/>
      <c r="AQ9" s="10"/>
      <c r="AR9" s="10"/>
      <c r="AS9" s="10"/>
      <c r="AT9" s="10"/>
      <c r="AU9" s="10"/>
      <c r="AV9" s="10"/>
      <c r="AW9" s="10"/>
      <c r="AX9" s="10"/>
      <c r="AY9" s="10"/>
      <c r="AZ9" s="10"/>
      <c r="BA9" s="10"/>
      <c r="BB9" s="10"/>
      <c r="BC9" s="10"/>
      <c r="BD9" s="10"/>
      <c r="BE9" s="10"/>
      <c r="BF9" s="10"/>
      <c r="BG9" s="3"/>
      <c r="BH9" s="3" t="s">
        <v>21</v>
      </c>
      <c r="BI9" s="3"/>
      <c r="BJ9" s="3"/>
      <c r="BK9" s="3" t="s">
        <v>21</v>
      </c>
      <c r="BL9" s="3"/>
      <c r="BM9" s="3"/>
      <c r="BN9" s="3" t="s">
        <v>21</v>
      </c>
      <c r="BO9" s="3"/>
      <c r="BP9" s="3"/>
      <c r="BQ9" s="14"/>
      <c r="BR9" s="201"/>
    </row>
    <row r="11" spans="1:70" s="158" customFormat="1" ht="31.15" customHeight="1" x14ac:dyDescent="0.2">
      <c r="A11" s="210" t="s">
        <v>4904</v>
      </c>
      <c r="B11" s="212" t="s">
        <v>987</v>
      </c>
      <c r="C11" s="212" t="s">
        <v>4905</v>
      </c>
      <c r="D11" s="210" t="s">
        <v>4906</v>
      </c>
      <c r="E11" s="210"/>
      <c r="F11" s="210"/>
      <c r="G11" s="210"/>
      <c r="H11" s="210"/>
      <c r="I11" s="210" t="s">
        <v>4907</v>
      </c>
      <c r="J11" s="210" t="s">
        <v>3431</v>
      </c>
      <c r="K11" s="210"/>
      <c r="L11" s="210"/>
      <c r="M11" s="210"/>
      <c r="N11" s="210"/>
      <c r="O11" s="210"/>
      <c r="P11" s="210" t="s">
        <v>4908</v>
      </c>
      <c r="Q11" s="210"/>
      <c r="R11" s="210"/>
      <c r="S11" s="210"/>
      <c r="T11" s="210"/>
      <c r="U11" s="210"/>
      <c r="V11" s="210"/>
      <c r="W11" s="210"/>
      <c r="X11" s="210"/>
      <c r="Y11" s="210" t="s">
        <v>4909</v>
      </c>
      <c r="Z11" s="210"/>
      <c r="AA11" s="210"/>
      <c r="AB11" s="210"/>
      <c r="AC11" s="210"/>
      <c r="AD11" s="210"/>
      <c r="AE11" s="210"/>
      <c r="AF11" s="210"/>
      <c r="AG11" s="210"/>
      <c r="AH11" s="210"/>
      <c r="AI11" s="210" t="s">
        <v>4910</v>
      </c>
      <c r="AJ11" s="210"/>
      <c r="AK11" s="210"/>
      <c r="AL11" s="210" t="s">
        <v>4911</v>
      </c>
      <c r="AM11" s="210"/>
      <c r="AN11" s="210" t="s">
        <v>4912</v>
      </c>
      <c r="AO11" s="210" t="s">
        <v>52</v>
      </c>
    </row>
    <row r="12" spans="1:70" s="158" customFormat="1" ht="75.599999999999994" customHeight="1" x14ac:dyDescent="0.2">
      <c r="A12" s="210"/>
      <c r="B12" s="213"/>
      <c r="C12" s="213"/>
      <c r="D12" s="191" t="s">
        <v>4913</v>
      </c>
      <c r="E12" s="191" t="s">
        <v>4914</v>
      </c>
      <c r="F12" s="191" t="s">
        <v>4915</v>
      </c>
      <c r="G12" s="191" t="s">
        <v>3295</v>
      </c>
      <c r="H12" s="191" t="s">
        <v>3298</v>
      </c>
      <c r="I12" s="210"/>
      <c r="J12" s="191" t="s">
        <v>29</v>
      </c>
      <c r="K12" s="191" t="s">
        <v>35</v>
      </c>
      <c r="L12" s="191" t="s">
        <v>68</v>
      </c>
      <c r="M12" s="191" t="s">
        <v>138</v>
      </c>
      <c r="N12" s="191" t="s">
        <v>45</v>
      </c>
      <c r="O12" s="191" t="s">
        <v>4916</v>
      </c>
      <c r="P12" s="191" t="s">
        <v>1133</v>
      </c>
      <c r="Q12" s="191" t="s">
        <v>1011</v>
      </c>
      <c r="R12" s="191" t="s">
        <v>3299</v>
      </c>
      <c r="S12" s="191" t="s">
        <v>3300</v>
      </c>
      <c r="T12" s="191" t="s">
        <v>3272</v>
      </c>
      <c r="U12" s="191" t="s">
        <v>3301</v>
      </c>
      <c r="V12" s="191" t="s">
        <v>1004</v>
      </c>
      <c r="W12" s="191" t="s">
        <v>2521</v>
      </c>
      <c r="X12" s="191" t="s">
        <v>4917</v>
      </c>
      <c r="Y12" s="191" t="s">
        <v>1133</v>
      </c>
      <c r="Z12" s="191" t="s">
        <v>1011</v>
      </c>
      <c r="AA12" s="191" t="s">
        <v>2471</v>
      </c>
      <c r="AB12" s="191" t="s">
        <v>3299</v>
      </c>
      <c r="AC12" s="191" t="s">
        <v>3300</v>
      </c>
      <c r="AD12" s="191" t="s">
        <v>3272</v>
      </c>
      <c r="AE12" s="191" t="s">
        <v>3301</v>
      </c>
      <c r="AF12" s="191" t="s">
        <v>32</v>
      </c>
      <c r="AG12" s="191" t="s">
        <v>48</v>
      </c>
      <c r="AH12" s="191" t="s">
        <v>3302</v>
      </c>
      <c r="AI12" s="191" t="s">
        <v>4918</v>
      </c>
      <c r="AJ12" s="191" t="s">
        <v>3299</v>
      </c>
      <c r="AK12" s="191" t="s">
        <v>4919</v>
      </c>
      <c r="AL12" s="191" t="s">
        <v>4920</v>
      </c>
      <c r="AM12" s="191" t="s">
        <v>4921</v>
      </c>
      <c r="AN12" s="210"/>
      <c r="AO12" s="210"/>
    </row>
    <row r="13" spans="1:70" s="141" customFormat="1" ht="52.9" customHeight="1" x14ac:dyDescent="0.2">
      <c r="A13" s="46"/>
      <c r="B13" s="142"/>
      <c r="C13" s="191">
        <f t="shared" ref="C13" si="0">SUM(D13:H13)</f>
        <v>3</v>
      </c>
      <c r="D13" s="48">
        <f>SUM((COUNTIF($AB$7:$AB$37,"HT")+(COUNTIF($AB$7:$AB$37,"TK")+(COUNTIF($AB$7:$AB$37,"TP"))+(COUNTIF($AB$7:$AB$37,"TTT")))))</f>
        <v>1</v>
      </c>
      <c r="E13" s="48">
        <f>SUM((COUNTIF($AB$7:$AB$37,"PHT")+(COUNTIF($AB$7:$AB$37,"PK")+(COUNTIF($AB$7:$AB$37,"PP"))+(COUNTIF($AB$7:$AB$37,"PTT")))))</f>
        <v>0</v>
      </c>
      <c r="F13" s="48">
        <f>SUM((COUNTIF($AB$7:$AB$37,"TBM")+(COUNTIF($AB$7:$AB$37,"TT"))))</f>
        <v>0</v>
      </c>
      <c r="G13" s="48">
        <f>COUNTIF($AB$7:$AB$37,"NV")</f>
        <v>2</v>
      </c>
      <c r="H13" s="48">
        <f>COUNTIF($AB$7:$AB$37,"GV")</f>
        <v>0</v>
      </c>
      <c r="I13" s="48">
        <f>COUNTIF($D$7:$D$37,"x")</f>
        <v>0</v>
      </c>
      <c r="J13" s="48">
        <f>COUNTIF($AJ$7:$AJ$37,"TS")</f>
        <v>0</v>
      </c>
      <c r="K13" s="48">
        <f>COUNTIF($AJ$7:$AJ$37,"THS")</f>
        <v>1</v>
      </c>
      <c r="L13" s="48">
        <f>COUNTIF($AJ$7:$AJ$37,"DH")</f>
        <v>0</v>
      </c>
      <c r="M13" s="48">
        <f>COUNTIF($AJ$7:$AJ$37,"CD")</f>
        <v>0</v>
      </c>
      <c r="N13" s="48">
        <f>COUNTIF($AJ$7:$AJ$9,"TC")</f>
        <v>2</v>
      </c>
      <c r="O13" s="48">
        <f>COUNTIF($AJ$7:$AJ$7,"")</f>
        <v>0</v>
      </c>
      <c r="P13" s="48">
        <f>COUNTIF($BA$7:$BA$37,"A")</f>
        <v>0</v>
      </c>
      <c r="Q13" s="48">
        <f>COUNTIF($BA$7:$BA$10,"B")</f>
        <v>0</v>
      </c>
      <c r="R13" s="48">
        <f>COUNTIF($BA$7:$BA$10,"TC")</f>
        <v>0</v>
      </c>
      <c r="S13" s="48">
        <f>COUNTIF($BA$7:$BA$10,"CD")</f>
        <v>0</v>
      </c>
      <c r="T13" s="48">
        <f>COUNTIF($BA$7:$BA$10,"DH")</f>
        <v>0</v>
      </c>
      <c r="U13" s="48">
        <f>COUNTIF($BA$7:$BA$10,"THS")</f>
        <v>0</v>
      </c>
      <c r="V13" s="48">
        <f>COUNTIF($BB$7:$BB$10,"IC3")</f>
        <v>0</v>
      </c>
      <c r="W13" s="48">
        <f>COUNTIF($BA$7:$BA$37,"UD CNTT CB")</f>
        <v>1</v>
      </c>
      <c r="X13" s="48">
        <f>COUNTIF($BA$7:$BA$37,"UD CNTT NC")</f>
        <v>0</v>
      </c>
      <c r="Y13" s="189">
        <f>SUM((COUNTIF($BG$7:$BG$37,"A"))+(COUNTIF($BG$7:$BG$37,"A1")))</f>
        <v>0</v>
      </c>
      <c r="Z13" s="189">
        <f>SUM((COUNTIF($BG$7:$BG$37,"B"))+(COUNTIF($BG$7:$BG$37,"A2")))</f>
        <v>1</v>
      </c>
      <c r="AA13" s="48">
        <f>COUNTIF($BG$7:$BG$37,"C")</f>
        <v>0</v>
      </c>
      <c r="AB13" s="48">
        <f>COUNTIF($BG$7:$BG$37,"TC")</f>
        <v>1</v>
      </c>
      <c r="AC13" s="48">
        <f>COUNTIF($BG$7:$BG$37,"CD")</f>
        <v>0</v>
      </c>
      <c r="AD13" s="48">
        <f>COUNTIF($BG$7:$BG$37,"DH")</f>
        <v>0</v>
      </c>
      <c r="AE13" s="48">
        <f>COUNTIF($BG$7:$BG$37,"THS")</f>
        <v>0</v>
      </c>
      <c r="AF13" s="48">
        <f>COUNTIF($BG$7:$BG$37,"B1")</f>
        <v>0</v>
      </c>
      <c r="AG13" s="48">
        <f>COUNTIF($BG$7:$BG$37,"B2")</f>
        <v>0</v>
      </c>
      <c r="AH13" s="48">
        <f>COUNTIF($BG$7:$BG$37,"C1")</f>
        <v>0</v>
      </c>
      <c r="AI13" s="48">
        <f>COUNTIF($BH$7:$BH$37,"Sơ cấp")</f>
        <v>0</v>
      </c>
      <c r="AJ13" s="48">
        <f>COUNTIF($BH$7:$BH$37,"Trung cấp")</f>
        <v>0</v>
      </c>
      <c r="AK13" s="48">
        <f>COUNTIF($BH$7:$BH$37,"Cao cấp")</f>
        <v>0</v>
      </c>
      <c r="AL13" s="48">
        <f>COUNTIF($X$7:$X$37,"Sở GDĐT TPHCM")</f>
        <v>2</v>
      </c>
      <c r="AM13" s="48">
        <f>COUNTIF($X$7:$X$37,"Trường CĐ Lý Tự Trọng TPHCM")</f>
        <v>1</v>
      </c>
      <c r="AN13" s="48">
        <f>COUNTIF($AG$7:$AG$37,"x")</f>
        <v>0</v>
      </c>
      <c r="AO13" s="48">
        <f>COUNTIF($F$7:$F$37,"Nữ")</f>
        <v>3</v>
      </c>
    </row>
    <row r="26" spans="3:34" x14ac:dyDescent="0.25">
      <c r="C26" s="227"/>
      <c r="P26" s="228"/>
      <c r="Q26" s="228"/>
      <c r="R26" s="228"/>
      <c r="S26" s="228"/>
      <c r="T26" s="229"/>
      <c r="U26" s="228"/>
      <c r="V26" s="228"/>
      <c r="W26" s="228"/>
      <c r="X26" s="228"/>
      <c r="Y26" s="228"/>
      <c r="Z26" s="228"/>
      <c r="AA26" s="228"/>
      <c r="AB26" s="228"/>
      <c r="AC26" s="228"/>
      <c r="AD26" s="228"/>
      <c r="AE26" s="228"/>
      <c r="AF26" s="228"/>
      <c r="AG26" s="228"/>
      <c r="AH26" s="228"/>
    </row>
    <row r="27" spans="3:34" x14ac:dyDescent="0.25">
      <c r="C27" s="227"/>
    </row>
    <row r="1272" spans="42:42" x14ac:dyDescent="0.25">
      <c r="AP1272" s="1" t="e">
        <f>COUNTIF(#REF!,"Thạc sỹ")</f>
        <v>#REF!</v>
      </c>
    </row>
  </sheetData>
  <autoFilter ref="A6:BQ9"/>
  <mergeCells count="62">
    <mergeCell ref="AO11:AO12"/>
    <mergeCell ref="A11:A12"/>
    <mergeCell ref="B11:B12"/>
    <mergeCell ref="C11:C12"/>
    <mergeCell ref="D11:H11"/>
    <mergeCell ref="I11:I12"/>
    <mergeCell ref="J11:O11"/>
    <mergeCell ref="P11:X11"/>
    <mergeCell ref="Y11:AH11"/>
    <mergeCell ref="AI11:AK11"/>
    <mergeCell ref="AL11:AM11"/>
    <mergeCell ref="AN11:AN12"/>
    <mergeCell ref="BQ5:BQ6"/>
    <mergeCell ref="C26:C27"/>
    <mergeCell ref="P26:X26"/>
    <mergeCell ref="Y26:AH26"/>
    <mergeCell ref="AS5:AW5"/>
    <mergeCell ref="AX5:BA5"/>
    <mergeCell ref="BC5:BG5"/>
    <mergeCell ref="BH5:BJ5"/>
    <mergeCell ref="BK5:BM5"/>
    <mergeCell ref="BN5:BP5"/>
    <mergeCell ref="AF5:AF6"/>
    <mergeCell ref="AG5:AG6"/>
    <mergeCell ref="AH5:AH6"/>
    <mergeCell ref="AI5:AI6"/>
    <mergeCell ref="AJ5:AO5"/>
    <mergeCell ref="AP5:AR5"/>
    <mergeCell ref="R5:R6"/>
    <mergeCell ref="AE5:AE6"/>
    <mergeCell ref="T5:T6"/>
    <mergeCell ref="U5:U6"/>
    <mergeCell ref="V5:V6"/>
    <mergeCell ref="W5:W6"/>
    <mergeCell ref="X5:X6"/>
    <mergeCell ref="Y5:Y6"/>
    <mergeCell ref="Z5:Z6"/>
    <mergeCell ref="AA5:AA6"/>
    <mergeCell ref="AB5:AB6"/>
    <mergeCell ref="AC5:AC6"/>
    <mergeCell ref="AD5:AD6"/>
    <mergeCell ref="M5:M6"/>
    <mergeCell ref="N5:N6"/>
    <mergeCell ref="O5:O6"/>
    <mergeCell ref="P5:P6"/>
    <mergeCell ref="Q5:Q6"/>
    <mergeCell ref="A1:AJ1"/>
    <mergeCell ref="AP1:BF1"/>
    <mergeCell ref="A3:BF3"/>
    <mergeCell ref="A5:A6"/>
    <mergeCell ref="B5:B6"/>
    <mergeCell ref="C5:C6"/>
    <mergeCell ref="D5:D6"/>
    <mergeCell ref="E5:E6"/>
    <mergeCell ref="F5:F6"/>
    <mergeCell ref="G5:G6"/>
    <mergeCell ref="S5:S6"/>
    <mergeCell ref="H5:H6"/>
    <mergeCell ref="I5:I6"/>
    <mergeCell ref="J5:J6"/>
    <mergeCell ref="K5:K6"/>
    <mergeCell ref="L5:L6"/>
  </mergeCells>
  <pageMargins left="0.39370078740157499" right="0.31496062992126" top="0.61" bottom="0.34" header="0.31496062992126" footer="0.31496062992126"/>
  <pageSetup paperSize="9" orientation="landscape" horizontalDpi="300" verticalDpi="300" r:id="rId1"/>
  <headerFooter>
    <oddFooter>Page &amp;P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5"/>
  <sheetViews>
    <sheetView tabSelected="1" topLeftCell="A28" zoomScaleNormal="100" zoomScaleSheetLayoutView="90" workbookViewId="0">
      <selection activeCell="C33" sqref="C33"/>
    </sheetView>
  </sheetViews>
  <sheetFormatPr defaultColWidth="8.85546875" defaultRowHeight="15.75" x14ac:dyDescent="0.25"/>
  <cols>
    <col min="1" max="1" width="5.140625" style="23" bestFit="1" customWidth="1"/>
    <col min="2" max="2" width="20.28515625" style="1" customWidth="1"/>
    <col min="3" max="3" width="16.85546875" style="250" customWidth="1"/>
    <col min="4" max="4" width="10.140625" style="1" customWidth="1"/>
    <col min="5" max="5" width="32.7109375" style="1" hidden="1" customWidth="1"/>
    <col min="6" max="6" width="11.7109375" style="1" customWidth="1"/>
    <col min="7" max="7" width="16.42578125" style="1" hidden="1" customWidth="1"/>
    <col min="8" max="8" width="30.42578125" style="1" customWidth="1"/>
    <col min="9" max="9" width="27.85546875" style="1" customWidth="1"/>
    <col min="10" max="10" width="14.28515625" style="1" customWidth="1"/>
    <col min="11" max="11" width="32.28515625" style="24" customWidth="1"/>
    <col min="12" max="16384" width="8.85546875" style="1"/>
  </cols>
  <sheetData>
    <row r="1" spans="1:11" s="39" customFormat="1" ht="59.45" customHeight="1" x14ac:dyDescent="0.3">
      <c r="A1" s="205" t="s">
        <v>3393</v>
      </c>
      <c r="B1" s="205"/>
      <c r="C1" s="205"/>
      <c r="D1" s="205"/>
      <c r="E1" s="205"/>
      <c r="F1" s="205"/>
      <c r="G1" s="205"/>
      <c r="H1" s="205"/>
      <c r="I1" s="205"/>
      <c r="J1" s="205"/>
      <c r="K1" s="205"/>
    </row>
    <row r="2" spans="1:11" s="39" customFormat="1" ht="18.600000000000001" customHeight="1" x14ac:dyDescent="0.3">
      <c r="A2" s="57"/>
      <c r="B2" s="57"/>
      <c r="C2" s="244"/>
      <c r="D2" s="57"/>
      <c r="E2" s="57"/>
      <c r="F2" s="57"/>
      <c r="G2" s="58"/>
    </row>
    <row r="3" spans="1:11" s="39" customFormat="1" ht="28.9" customHeight="1" x14ac:dyDescent="0.3">
      <c r="A3" s="208" t="s">
        <v>3394</v>
      </c>
      <c r="B3" s="208"/>
      <c r="C3" s="208"/>
      <c r="D3" s="208"/>
      <c r="E3" s="208"/>
      <c r="F3" s="208"/>
      <c r="G3" s="208"/>
      <c r="H3" s="208"/>
      <c r="I3" s="208"/>
      <c r="J3" s="208"/>
      <c r="K3" s="208"/>
    </row>
    <row r="5" spans="1:11" ht="35.450000000000003" customHeight="1" x14ac:dyDescent="0.25">
      <c r="A5" s="224" t="s">
        <v>1006</v>
      </c>
      <c r="B5" s="224" t="s">
        <v>0</v>
      </c>
      <c r="C5" s="245" t="s">
        <v>987</v>
      </c>
      <c r="D5" s="224" t="s">
        <v>1</v>
      </c>
      <c r="E5" s="224" t="s">
        <v>1048</v>
      </c>
      <c r="F5" s="224" t="s">
        <v>2</v>
      </c>
      <c r="G5" s="224" t="s">
        <v>987</v>
      </c>
      <c r="H5" s="224" t="s">
        <v>1166</v>
      </c>
      <c r="I5" s="224" t="s">
        <v>2550</v>
      </c>
      <c r="J5" s="224" t="s">
        <v>1167</v>
      </c>
      <c r="K5" s="224" t="s">
        <v>1168</v>
      </c>
    </row>
    <row r="6" spans="1:11" ht="91.15" customHeight="1" x14ac:dyDescent="0.25">
      <c r="A6" s="224"/>
      <c r="B6" s="224"/>
      <c r="C6" s="246"/>
      <c r="D6" s="224"/>
      <c r="E6" s="224"/>
      <c r="F6" s="224"/>
      <c r="G6" s="224"/>
      <c r="H6" s="224"/>
      <c r="I6" s="224"/>
      <c r="J6" s="224"/>
      <c r="K6" s="224"/>
    </row>
    <row r="7" spans="1:11" s="204" customFormat="1" ht="31.5" x14ac:dyDescent="0.25">
      <c r="A7" s="13" t="s">
        <v>950</v>
      </c>
      <c r="B7" s="2" t="s">
        <v>18</v>
      </c>
      <c r="C7" s="247"/>
      <c r="D7" s="3" t="s">
        <v>19</v>
      </c>
      <c r="E7" s="3" t="s">
        <v>2785</v>
      </c>
      <c r="F7" s="3" t="s">
        <v>20</v>
      </c>
      <c r="G7" s="3" t="s">
        <v>25</v>
      </c>
      <c r="H7" s="4" t="s">
        <v>2065</v>
      </c>
      <c r="I7" s="6"/>
      <c r="J7" s="4" t="s">
        <v>2066</v>
      </c>
      <c r="K7" s="19" t="s">
        <v>2067</v>
      </c>
    </row>
    <row r="8" spans="1:11" s="204" customFormat="1" ht="31.5" x14ac:dyDescent="0.25">
      <c r="A8" s="13" t="s">
        <v>951</v>
      </c>
      <c r="B8" s="2" t="s">
        <v>102</v>
      </c>
      <c r="C8" s="247"/>
      <c r="D8" s="3" t="s">
        <v>19</v>
      </c>
      <c r="E8" s="3" t="s">
        <v>1053</v>
      </c>
      <c r="F8" s="3" t="s">
        <v>103</v>
      </c>
      <c r="G8" s="3" t="s">
        <v>34</v>
      </c>
      <c r="H8" s="4" t="s">
        <v>1208</v>
      </c>
      <c r="I8" s="6"/>
      <c r="J8" s="9" t="s">
        <v>1209</v>
      </c>
      <c r="K8" s="4" t="s">
        <v>21</v>
      </c>
    </row>
    <row r="9" spans="1:11" s="204" customFormat="1" ht="31.5" x14ac:dyDescent="0.25">
      <c r="A9" s="13" t="s">
        <v>952</v>
      </c>
      <c r="B9" s="2" t="s">
        <v>51</v>
      </c>
      <c r="C9" s="247"/>
      <c r="D9" s="3" t="s">
        <v>52</v>
      </c>
      <c r="E9" s="3" t="s">
        <v>3259</v>
      </c>
      <c r="F9" s="3" t="s">
        <v>53</v>
      </c>
      <c r="G9" s="3" t="s">
        <v>34</v>
      </c>
      <c r="H9" s="4" t="s">
        <v>1257</v>
      </c>
      <c r="I9" s="6"/>
      <c r="J9" s="4" t="s">
        <v>1258</v>
      </c>
      <c r="K9" s="19" t="s">
        <v>1259</v>
      </c>
    </row>
    <row r="10" spans="1:11" s="204" customFormat="1" ht="31.5" x14ac:dyDescent="0.25">
      <c r="A10" s="13" t="s">
        <v>953</v>
      </c>
      <c r="B10" s="2" t="s">
        <v>39</v>
      </c>
      <c r="C10" s="247"/>
      <c r="D10" s="3" t="s">
        <v>19</v>
      </c>
      <c r="E10" s="3" t="s">
        <v>1060</v>
      </c>
      <c r="F10" s="3" t="s">
        <v>40</v>
      </c>
      <c r="G10" s="3" t="s">
        <v>34</v>
      </c>
      <c r="H10" s="4" t="s">
        <v>1265</v>
      </c>
      <c r="I10" s="6"/>
      <c r="J10" s="9" t="s">
        <v>1266</v>
      </c>
      <c r="K10" s="19" t="s">
        <v>1267</v>
      </c>
    </row>
    <row r="11" spans="1:11" s="204" customFormat="1" ht="27" customHeight="1" x14ac:dyDescent="0.25">
      <c r="A11" s="13" t="s">
        <v>954</v>
      </c>
      <c r="B11" s="2" t="s">
        <v>107</v>
      </c>
      <c r="C11" s="247" t="s">
        <v>2723</v>
      </c>
      <c r="D11" s="3" t="s">
        <v>19</v>
      </c>
      <c r="E11" s="3" t="s">
        <v>1066</v>
      </c>
      <c r="F11" s="3" t="s">
        <v>108</v>
      </c>
      <c r="G11" s="3" t="s">
        <v>2723</v>
      </c>
      <c r="H11" s="4" t="s">
        <v>1626</v>
      </c>
      <c r="I11" s="6"/>
      <c r="J11" s="4" t="s">
        <v>1627</v>
      </c>
      <c r="K11" s="4" t="s">
        <v>1628</v>
      </c>
    </row>
    <row r="12" spans="1:11" s="204" customFormat="1" ht="47.25" x14ac:dyDescent="0.25">
      <c r="A12" s="13" t="s">
        <v>955</v>
      </c>
      <c r="B12" s="2" t="s">
        <v>170</v>
      </c>
      <c r="C12" s="247"/>
      <c r="D12" s="3" t="s">
        <v>19</v>
      </c>
      <c r="E12" s="3" t="s">
        <v>1100</v>
      </c>
      <c r="F12" s="3" t="s">
        <v>171</v>
      </c>
      <c r="G12" s="3" t="s">
        <v>2723</v>
      </c>
      <c r="H12" s="4" t="s">
        <v>2353</v>
      </c>
      <c r="I12" s="6"/>
      <c r="J12" s="4" t="s">
        <v>2354</v>
      </c>
      <c r="K12" s="19" t="s">
        <v>2355</v>
      </c>
    </row>
    <row r="13" spans="1:11" s="204" customFormat="1" ht="31.5" x14ac:dyDescent="0.25">
      <c r="A13" s="13" t="s">
        <v>956</v>
      </c>
      <c r="B13" s="2" t="s">
        <v>653</v>
      </c>
      <c r="C13" s="247"/>
      <c r="D13" s="3" t="s">
        <v>19</v>
      </c>
      <c r="E13" s="3" t="s">
        <v>1054</v>
      </c>
      <c r="F13" s="3" t="s">
        <v>654</v>
      </c>
      <c r="G13" s="3" t="s">
        <v>2723</v>
      </c>
      <c r="H13" s="4" t="s">
        <v>1371</v>
      </c>
      <c r="I13" s="6"/>
      <c r="J13" s="9" t="s">
        <v>1372</v>
      </c>
      <c r="K13" s="20" t="s">
        <v>1373</v>
      </c>
    </row>
    <row r="14" spans="1:11" s="204" customFormat="1" ht="47.25" x14ac:dyDescent="0.25">
      <c r="A14" s="13" t="s">
        <v>957</v>
      </c>
      <c r="B14" s="2" t="s">
        <v>272</v>
      </c>
      <c r="C14" s="247"/>
      <c r="D14" s="3" t="s">
        <v>19</v>
      </c>
      <c r="E14" s="3" t="s">
        <v>1081</v>
      </c>
      <c r="F14" s="3" t="s">
        <v>273</v>
      </c>
      <c r="G14" s="3" t="s">
        <v>2723</v>
      </c>
      <c r="H14" s="4" t="s">
        <v>1661</v>
      </c>
      <c r="I14" s="6"/>
      <c r="J14" s="4" t="s">
        <v>1662</v>
      </c>
      <c r="K14" s="4" t="s">
        <v>1663</v>
      </c>
    </row>
    <row r="15" spans="1:11" s="204" customFormat="1" x14ac:dyDescent="0.25">
      <c r="A15" s="13" t="s">
        <v>958</v>
      </c>
      <c r="B15" s="2" t="s">
        <v>499</v>
      </c>
      <c r="C15" s="247"/>
      <c r="D15" s="3" t="s">
        <v>19</v>
      </c>
      <c r="E15" s="3" t="s">
        <v>1027</v>
      </c>
      <c r="F15" s="3" t="s">
        <v>500</v>
      </c>
      <c r="G15" s="3" t="s">
        <v>2723</v>
      </c>
      <c r="H15" s="4" t="s">
        <v>2307</v>
      </c>
      <c r="I15" s="6"/>
      <c r="J15" s="4" t="s">
        <v>2308</v>
      </c>
      <c r="K15" s="4" t="s">
        <v>2309</v>
      </c>
    </row>
    <row r="16" spans="1:11" s="204" customFormat="1" ht="31.5" x14ac:dyDescent="0.25">
      <c r="A16" s="13" t="s">
        <v>959</v>
      </c>
      <c r="B16" s="2" t="s">
        <v>669</v>
      </c>
      <c r="C16" s="247"/>
      <c r="D16" s="3" t="s">
        <v>19</v>
      </c>
      <c r="E16" s="3" t="s">
        <v>1027</v>
      </c>
      <c r="F16" s="3" t="s">
        <v>670</v>
      </c>
      <c r="G16" s="3" t="s">
        <v>2723</v>
      </c>
      <c r="H16" s="4" t="s">
        <v>1391</v>
      </c>
      <c r="I16" s="6"/>
      <c r="J16" s="4" t="s">
        <v>1392</v>
      </c>
      <c r="K16" s="19" t="s">
        <v>1393</v>
      </c>
    </row>
    <row r="17" spans="1:11" s="204" customFormat="1" ht="31.5" x14ac:dyDescent="0.25">
      <c r="A17" s="13" t="s">
        <v>960</v>
      </c>
      <c r="B17" s="2" t="s">
        <v>285</v>
      </c>
      <c r="C17" s="247"/>
      <c r="D17" s="3" t="s">
        <v>19</v>
      </c>
      <c r="E17" s="3" t="s">
        <v>1054</v>
      </c>
      <c r="F17" s="3" t="s">
        <v>286</v>
      </c>
      <c r="G17" s="3" t="s">
        <v>2723</v>
      </c>
      <c r="H17" s="4" t="s">
        <v>1229</v>
      </c>
      <c r="I17" s="6"/>
      <c r="J17" s="4" t="s">
        <v>1230</v>
      </c>
      <c r="K17" s="19" t="s">
        <v>1231</v>
      </c>
    </row>
    <row r="18" spans="1:11" s="204" customFormat="1" ht="31.5" x14ac:dyDescent="0.25">
      <c r="A18" s="13" t="s">
        <v>961</v>
      </c>
      <c r="B18" s="2" t="s">
        <v>655</v>
      </c>
      <c r="C18" s="247"/>
      <c r="D18" s="3" t="s">
        <v>19</v>
      </c>
      <c r="E18" s="3" t="s">
        <v>1027</v>
      </c>
      <c r="F18" s="3" t="s">
        <v>656</v>
      </c>
      <c r="G18" s="3" t="s">
        <v>2723</v>
      </c>
      <c r="H18" s="4" t="s">
        <v>1398</v>
      </c>
      <c r="I18" s="6"/>
      <c r="J18" s="9" t="s">
        <v>1399</v>
      </c>
      <c r="K18" s="19" t="s">
        <v>1400</v>
      </c>
    </row>
    <row r="19" spans="1:11" s="204" customFormat="1" ht="31.5" x14ac:dyDescent="0.25">
      <c r="A19" s="13" t="s">
        <v>962</v>
      </c>
      <c r="B19" s="2" t="s">
        <v>622</v>
      </c>
      <c r="C19" s="247"/>
      <c r="D19" s="3" t="s">
        <v>19</v>
      </c>
      <c r="E19" s="3" t="s">
        <v>1027</v>
      </c>
      <c r="F19" s="3" t="s">
        <v>623</v>
      </c>
      <c r="G19" s="3" t="s">
        <v>2723</v>
      </c>
      <c r="H19" s="4" t="s">
        <v>1451</v>
      </c>
      <c r="I19" s="6"/>
      <c r="J19" s="4" t="s">
        <v>1452</v>
      </c>
      <c r="K19" s="4" t="s">
        <v>1453</v>
      </c>
    </row>
    <row r="20" spans="1:11" s="204" customFormat="1" ht="47.25" x14ac:dyDescent="0.25">
      <c r="A20" s="13" t="s">
        <v>963</v>
      </c>
      <c r="B20" s="2" t="s">
        <v>592</v>
      </c>
      <c r="C20" s="247"/>
      <c r="D20" s="3" t="s">
        <v>19</v>
      </c>
      <c r="E20" s="3" t="s">
        <v>1027</v>
      </c>
      <c r="F20" s="3" t="s">
        <v>593</v>
      </c>
      <c r="G20" s="3" t="s">
        <v>2723</v>
      </c>
      <c r="H20" s="4" t="s">
        <v>1698</v>
      </c>
      <c r="I20" s="6"/>
      <c r="J20" s="9" t="s">
        <v>1699</v>
      </c>
      <c r="K20" s="19" t="s">
        <v>1700</v>
      </c>
    </row>
    <row r="21" spans="1:11" s="204" customFormat="1" ht="31.5" x14ac:dyDescent="0.25">
      <c r="A21" s="13" t="s">
        <v>964</v>
      </c>
      <c r="B21" s="2" t="s">
        <v>578</v>
      </c>
      <c r="C21" s="247"/>
      <c r="D21" s="3" t="s">
        <v>19</v>
      </c>
      <c r="E21" s="3" t="s">
        <v>1027</v>
      </c>
      <c r="F21" s="3" t="s">
        <v>579</v>
      </c>
      <c r="G21" s="3" t="s">
        <v>2723</v>
      </c>
      <c r="H21" s="4" t="s">
        <v>1763</v>
      </c>
      <c r="I21" s="6"/>
      <c r="J21" s="9" t="s">
        <v>1764</v>
      </c>
      <c r="K21" s="19" t="s">
        <v>1765</v>
      </c>
    </row>
    <row r="22" spans="1:11" s="204" customFormat="1" ht="31.5" x14ac:dyDescent="0.25">
      <c r="A22" s="13" t="s">
        <v>965</v>
      </c>
      <c r="B22" s="2" t="s">
        <v>588</v>
      </c>
      <c r="C22" s="247"/>
      <c r="D22" s="3" t="s">
        <v>19</v>
      </c>
      <c r="E22" s="3" t="s">
        <v>1041</v>
      </c>
      <c r="F22" s="3" t="s">
        <v>589</v>
      </c>
      <c r="G22" s="3" t="s">
        <v>2723</v>
      </c>
      <c r="H22" s="4" t="s">
        <v>1767</v>
      </c>
      <c r="I22" s="6"/>
      <c r="J22" s="4" t="s">
        <v>1768</v>
      </c>
      <c r="K22" s="4" t="s">
        <v>1769</v>
      </c>
    </row>
    <row r="23" spans="1:11" s="204" customFormat="1" ht="31.5" x14ac:dyDescent="0.25">
      <c r="A23" s="13" t="s">
        <v>966</v>
      </c>
      <c r="B23" s="2" t="s">
        <v>675</v>
      </c>
      <c r="C23" s="247"/>
      <c r="D23" s="3" t="s">
        <v>19</v>
      </c>
      <c r="E23" s="3" t="s">
        <v>1086</v>
      </c>
      <c r="F23" s="3" t="s">
        <v>676</v>
      </c>
      <c r="G23" s="3" t="s">
        <v>2723</v>
      </c>
      <c r="H23" s="4" t="s">
        <v>1772</v>
      </c>
      <c r="I23" s="6"/>
      <c r="J23" s="9" t="s">
        <v>1773</v>
      </c>
      <c r="K23" s="19" t="s">
        <v>1774</v>
      </c>
    </row>
    <row r="24" spans="1:11" s="204" customFormat="1" ht="31.5" x14ac:dyDescent="0.25">
      <c r="A24" s="13" t="s">
        <v>967</v>
      </c>
      <c r="B24" s="2" t="s">
        <v>274</v>
      </c>
      <c r="C24" s="247"/>
      <c r="D24" s="3" t="s">
        <v>19</v>
      </c>
      <c r="E24" s="3" t="s">
        <v>1027</v>
      </c>
      <c r="F24" s="3" t="s">
        <v>275</v>
      </c>
      <c r="G24" s="3" t="s">
        <v>2723</v>
      </c>
      <c r="H24" s="4" t="s">
        <v>2121</v>
      </c>
      <c r="I24" s="6"/>
      <c r="J24" s="4" t="s">
        <v>2122</v>
      </c>
      <c r="K24" s="4" t="s">
        <v>2123</v>
      </c>
    </row>
    <row r="25" spans="1:11" s="204" customFormat="1" ht="31.5" x14ac:dyDescent="0.25">
      <c r="A25" s="13" t="s">
        <v>968</v>
      </c>
      <c r="B25" s="2" t="s">
        <v>601</v>
      </c>
      <c r="C25" s="247"/>
      <c r="D25" s="3" t="s">
        <v>19</v>
      </c>
      <c r="E25" s="3" t="s">
        <v>1043</v>
      </c>
      <c r="F25" s="3" t="s">
        <v>602</v>
      </c>
      <c r="G25" s="3" t="s">
        <v>2723</v>
      </c>
      <c r="H25" s="4" t="s">
        <v>2211</v>
      </c>
      <c r="I25" s="6"/>
      <c r="J25" s="9" t="s">
        <v>2212</v>
      </c>
      <c r="K25" s="19" t="s">
        <v>2213</v>
      </c>
    </row>
    <row r="26" spans="1:11" s="204" customFormat="1" ht="47.25" x14ac:dyDescent="0.25">
      <c r="A26" s="13" t="s">
        <v>969</v>
      </c>
      <c r="B26" s="2" t="s">
        <v>632</v>
      </c>
      <c r="C26" s="247"/>
      <c r="D26" s="3" t="s">
        <v>19</v>
      </c>
      <c r="E26" s="3" t="s">
        <v>1027</v>
      </c>
      <c r="F26" s="8" t="s">
        <v>3329</v>
      </c>
      <c r="G26" s="3" t="s">
        <v>2723</v>
      </c>
      <c r="H26" s="4" t="s">
        <v>2220</v>
      </c>
      <c r="I26" s="6"/>
      <c r="J26" s="4" t="s">
        <v>2221</v>
      </c>
      <c r="K26" s="4" t="s">
        <v>2222</v>
      </c>
    </row>
    <row r="27" spans="1:11" s="204" customFormat="1" ht="31.5" x14ac:dyDescent="0.25">
      <c r="A27" s="13" t="s">
        <v>970</v>
      </c>
      <c r="B27" s="2" t="s">
        <v>2464</v>
      </c>
      <c r="C27" s="247"/>
      <c r="D27" s="3" t="s">
        <v>19</v>
      </c>
      <c r="E27" s="3" t="s">
        <v>1044</v>
      </c>
      <c r="F27" s="8" t="s">
        <v>3269</v>
      </c>
      <c r="G27" s="3" t="s">
        <v>2723</v>
      </c>
      <c r="H27" s="9" t="s">
        <v>2467</v>
      </c>
      <c r="I27" s="6"/>
      <c r="J27" s="9" t="s">
        <v>2468</v>
      </c>
      <c r="K27" s="4"/>
    </row>
    <row r="28" spans="1:11" s="204" customFormat="1" ht="31.5" x14ac:dyDescent="0.25">
      <c r="A28" s="13" t="s">
        <v>971</v>
      </c>
      <c r="B28" s="2" t="s">
        <v>2472</v>
      </c>
      <c r="C28" s="247"/>
      <c r="D28" s="3" t="s">
        <v>19</v>
      </c>
      <c r="E28" s="3" t="s">
        <v>2477</v>
      </c>
      <c r="F28" s="8" t="s">
        <v>2476</v>
      </c>
      <c r="G28" s="3" t="s">
        <v>2723</v>
      </c>
      <c r="H28" s="9" t="s">
        <v>2474</v>
      </c>
      <c r="I28" s="6"/>
      <c r="J28" s="9" t="s">
        <v>2475</v>
      </c>
      <c r="K28" s="4"/>
    </row>
    <row r="29" spans="1:11" s="204" customFormat="1" ht="31.5" x14ac:dyDescent="0.25">
      <c r="A29" s="13" t="s">
        <v>972</v>
      </c>
      <c r="B29" s="14" t="s">
        <v>2532</v>
      </c>
      <c r="C29" s="248"/>
      <c r="D29" s="10" t="s">
        <v>19</v>
      </c>
      <c r="E29" s="10" t="s">
        <v>1032</v>
      </c>
      <c r="F29" s="13" t="s">
        <v>2538</v>
      </c>
      <c r="G29" s="3" t="s">
        <v>2723</v>
      </c>
      <c r="H29" s="10" t="s">
        <v>2536</v>
      </c>
      <c r="I29" s="6"/>
      <c r="J29" s="13" t="s">
        <v>2537</v>
      </c>
      <c r="K29" s="10"/>
    </row>
    <row r="30" spans="1:11" s="204" customFormat="1" ht="47.25" x14ac:dyDescent="0.25">
      <c r="A30" s="13" t="s">
        <v>973</v>
      </c>
      <c r="B30" s="14" t="s">
        <v>3401</v>
      </c>
      <c r="C30" s="248"/>
      <c r="D30" s="10" t="s">
        <v>19</v>
      </c>
      <c r="E30" s="10" t="s">
        <v>3402</v>
      </c>
      <c r="F30" s="13" t="s">
        <v>3403</v>
      </c>
      <c r="G30" s="3" t="s">
        <v>2723</v>
      </c>
      <c r="H30" s="10" t="s">
        <v>3402</v>
      </c>
      <c r="I30" s="6" t="s">
        <v>3408</v>
      </c>
      <c r="J30" s="13" t="s">
        <v>3409</v>
      </c>
      <c r="K30" s="59" t="s">
        <v>3410</v>
      </c>
    </row>
    <row r="31" spans="1:11" s="204" customFormat="1" ht="31.5" x14ac:dyDescent="0.25">
      <c r="A31" s="13" t="s">
        <v>974</v>
      </c>
      <c r="B31" s="2" t="s">
        <v>183</v>
      </c>
      <c r="C31" s="247" t="s">
        <v>2724</v>
      </c>
      <c r="D31" s="3" t="s">
        <v>19</v>
      </c>
      <c r="E31" s="3" t="s">
        <v>1098</v>
      </c>
      <c r="F31" s="3" t="s">
        <v>184</v>
      </c>
      <c r="G31" s="3" t="s">
        <v>2724</v>
      </c>
      <c r="H31" s="4" t="s">
        <v>2162</v>
      </c>
      <c r="I31" s="6"/>
      <c r="J31" s="4" t="s">
        <v>2163</v>
      </c>
      <c r="K31" s="4" t="s">
        <v>2164</v>
      </c>
    </row>
    <row r="32" spans="1:11" s="204" customFormat="1" ht="31.5" x14ac:dyDescent="0.25">
      <c r="A32" s="13" t="s">
        <v>975</v>
      </c>
      <c r="B32" s="2" t="s">
        <v>235</v>
      </c>
      <c r="C32" s="247"/>
      <c r="D32" s="3" t="s">
        <v>19</v>
      </c>
      <c r="E32" s="3" t="s">
        <v>1055</v>
      </c>
      <c r="F32" s="3" t="s">
        <v>236</v>
      </c>
      <c r="G32" s="3" t="s">
        <v>2724</v>
      </c>
      <c r="H32" s="4" t="s">
        <v>1421</v>
      </c>
      <c r="I32" s="6"/>
      <c r="J32" s="4" t="s">
        <v>1422</v>
      </c>
      <c r="K32" s="4" t="s">
        <v>1423</v>
      </c>
    </row>
    <row r="33" spans="1:11" s="204" customFormat="1" ht="47.25" x14ac:dyDescent="0.25">
      <c r="A33" s="13" t="s">
        <v>976</v>
      </c>
      <c r="B33" s="2" t="s">
        <v>270</v>
      </c>
      <c r="C33" s="247"/>
      <c r="D33" s="3" t="s">
        <v>19</v>
      </c>
      <c r="E33" s="3" t="s">
        <v>1097</v>
      </c>
      <c r="F33" s="3" t="s">
        <v>271</v>
      </c>
      <c r="G33" s="3" t="s">
        <v>2724</v>
      </c>
      <c r="H33" s="4" t="s">
        <v>2154</v>
      </c>
      <c r="I33" s="6"/>
      <c r="J33" s="4" t="s">
        <v>2155</v>
      </c>
      <c r="K33" s="4" t="s">
        <v>2156</v>
      </c>
    </row>
    <row r="34" spans="1:11" s="204" customFormat="1" ht="31.5" x14ac:dyDescent="0.25">
      <c r="A34" s="13" t="s">
        <v>977</v>
      </c>
      <c r="B34" s="2" t="s">
        <v>254</v>
      </c>
      <c r="C34" s="247"/>
      <c r="D34" s="3" t="s">
        <v>19</v>
      </c>
      <c r="E34" s="3" t="s">
        <v>1100</v>
      </c>
      <c r="F34" s="3" t="s">
        <v>255</v>
      </c>
      <c r="G34" s="3" t="s">
        <v>2724</v>
      </c>
      <c r="H34" s="4" t="s">
        <v>2349</v>
      </c>
      <c r="I34" s="6"/>
      <c r="J34" s="4" t="s">
        <v>2350</v>
      </c>
      <c r="K34" s="4" t="s">
        <v>2351</v>
      </c>
    </row>
    <row r="35" spans="1:11" s="204" customFormat="1" ht="31.5" x14ac:dyDescent="0.25">
      <c r="A35" s="13" t="s">
        <v>978</v>
      </c>
      <c r="B35" s="14" t="s">
        <v>1158</v>
      </c>
      <c r="C35" s="248"/>
      <c r="D35" s="10" t="s">
        <v>19</v>
      </c>
      <c r="E35" s="10" t="s">
        <v>1043</v>
      </c>
      <c r="F35" s="13" t="s">
        <v>1145</v>
      </c>
      <c r="G35" s="3" t="s">
        <v>2724</v>
      </c>
      <c r="H35" s="4" t="s">
        <v>2445</v>
      </c>
      <c r="I35" s="6"/>
      <c r="J35" s="9" t="s">
        <v>2446</v>
      </c>
      <c r="K35" s="22"/>
    </row>
    <row r="36" spans="1:11" s="204" customFormat="1" ht="31.5" x14ac:dyDescent="0.25">
      <c r="A36" s="13" t="s">
        <v>979</v>
      </c>
      <c r="B36" s="2" t="s">
        <v>441</v>
      </c>
      <c r="C36" s="247"/>
      <c r="D36" s="3" t="s">
        <v>19</v>
      </c>
      <c r="E36" s="3" t="s">
        <v>1028</v>
      </c>
      <c r="F36" s="3" t="s">
        <v>442</v>
      </c>
      <c r="G36" s="3" t="s">
        <v>2724</v>
      </c>
      <c r="H36" s="4" t="s">
        <v>1221</v>
      </c>
      <c r="I36" s="6"/>
      <c r="J36" s="4" t="s">
        <v>1222</v>
      </c>
      <c r="K36" s="4" t="s">
        <v>21</v>
      </c>
    </row>
    <row r="37" spans="1:11" s="204" customFormat="1" ht="31.5" x14ac:dyDescent="0.25">
      <c r="A37" s="13" t="s">
        <v>980</v>
      </c>
      <c r="B37" s="2" t="s">
        <v>628</v>
      </c>
      <c r="C37" s="247"/>
      <c r="D37" s="3" t="s">
        <v>19</v>
      </c>
      <c r="E37" s="3" t="s">
        <v>1035</v>
      </c>
      <c r="F37" s="3" t="s">
        <v>629</v>
      </c>
      <c r="G37" s="3" t="s">
        <v>2724</v>
      </c>
      <c r="H37" s="4" t="s">
        <v>1274</v>
      </c>
      <c r="I37" s="6"/>
      <c r="J37" s="4" t="s">
        <v>1275</v>
      </c>
      <c r="K37" s="4" t="s">
        <v>1276</v>
      </c>
    </row>
    <row r="38" spans="1:11" s="204" customFormat="1" ht="31.5" x14ac:dyDescent="0.25">
      <c r="A38" s="13" t="s">
        <v>981</v>
      </c>
      <c r="B38" s="2" t="s">
        <v>476</v>
      </c>
      <c r="C38" s="247"/>
      <c r="D38" s="3" t="s">
        <v>19</v>
      </c>
      <c r="E38" s="3" t="s">
        <v>1027</v>
      </c>
      <c r="F38" s="3" t="s">
        <v>477</v>
      </c>
      <c r="G38" s="3" t="s">
        <v>2724</v>
      </c>
      <c r="H38" s="4" t="s">
        <v>1505</v>
      </c>
      <c r="I38" s="6"/>
      <c r="J38" s="4" t="s">
        <v>1506</v>
      </c>
      <c r="K38" s="4" t="s">
        <v>1507</v>
      </c>
    </row>
    <row r="39" spans="1:11" s="204" customFormat="1" ht="31.5" x14ac:dyDescent="0.25">
      <c r="A39" s="13" t="s">
        <v>982</v>
      </c>
      <c r="B39" s="2" t="s">
        <v>439</v>
      </c>
      <c r="C39" s="247"/>
      <c r="D39" s="3" t="s">
        <v>19</v>
      </c>
      <c r="E39" s="3" t="s">
        <v>1044</v>
      </c>
      <c r="F39" s="3" t="s">
        <v>440</v>
      </c>
      <c r="G39" s="3" t="s">
        <v>2724</v>
      </c>
      <c r="H39" s="4" t="s">
        <v>1537</v>
      </c>
      <c r="I39" s="6"/>
      <c r="J39" s="4" t="s">
        <v>1538</v>
      </c>
      <c r="K39" s="4" t="s">
        <v>21</v>
      </c>
    </row>
    <row r="40" spans="1:11" s="204" customFormat="1" ht="31.5" x14ac:dyDescent="0.25">
      <c r="A40" s="13" t="s">
        <v>5121</v>
      </c>
      <c r="B40" s="2" t="s">
        <v>474</v>
      </c>
      <c r="C40" s="247"/>
      <c r="D40" s="3" t="s">
        <v>19</v>
      </c>
      <c r="E40" s="3" t="s">
        <v>1051</v>
      </c>
      <c r="F40" s="3" t="s">
        <v>475</v>
      </c>
      <c r="G40" s="3" t="s">
        <v>2724</v>
      </c>
      <c r="H40" s="4" t="s">
        <v>1602</v>
      </c>
      <c r="I40" s="6"/>
      <c r="J40" s="4" t="s">
        <v>1603</v>
      </c>
      <c r="K40" s="4" t="s">
        <v>1604</v>
      </c>
    </row>
    <row r="41" spans="1:11" s="204" customFormat="1" ht="31.5" x14ac:dyDescent="0.25">
      <c r="A41" s="13" t="s">
        <v>5122</v>
      </c>
      <c r="B41" s="2" t="s">
        <v>423</v>
      </c>
      <c r="C41" s="247"/>
      <c r="D41" s="3" t="s">
        <v>19</v>
      </c>
      <c r="E41" s="3" t="s">
        <v>1077</v>
      </c>
      <c r="F41" s="3" t="s">
        <v>424</v>
      </c>
      <c r="G41" s="3" t="s">
        <v>2724</v>
      </c>
      <c r="H41" s="4" t="s">
        <v>1607</v>
      </c>
      <c r="I41" s="6"/>
      <c r="J41" s="4" t="s">
        <v>1608</v>
      </c>
      <c r="K41" s="4" t="s">
        <v>1609</v>
      </c>
    </row>
    <row r="42" spans="1:11" s="204" customFormat="1" ht="31.5" x14ac:dyDescent="0.25">
      <c r="A42" s="13" t="s">
        <v>5123</v>
      </c>
      <c r="B42" s="2" t="s">
        <v>487</v>
      </c>
      <c r="C42" s="247"/>
      <c r="D42" s="3" t="s">
        <v>19</v>
      </c>
      <c r="E42" s="3" t="s">
        <v>1037</v>
      </c>
      <c r="F42" s="3" t="s">
        <v>488</v>
      </c>
      <c r="G42" s="3" t="s">
        <v>2724</v>
      </c>
      <c r="H42" s="4" t="s">
        <v>1610</v>
      </c>
      <c r="I42" s="6"/>
      <c r="J42" s="4" t="s">
        <v>1611</v>
      </c>
      <c r="K42" s="4" t="s">
        <v>1612</v>
      </c>
    </row>
    <row r="43" spans="1:11" s="204" customFormat="1" ht="31.5" x14ac:dyDescent="0.25">
      <c r="A43" s="13" t="s">
        <v>5124</v>
      </c>
      <c r="B43" s="2" t="s">
        <v>429</v>
      </c>
      <c r="C43" s="247"/>
      <c r="D43" s="3" t="s">
        <v>19</v>
      </c>
      <c r="E43" s="3" t="s">
        <v>1027</v>
      </c>
      <c r="F43" s="3" t="s">
        <v>430</v>
      </c>
      <c r="G43" s="3" t="s">
        <v>2724</v>
      </c>
      <c r="H43" s="4" t="s">
        <v>1623</v>
      </c>
      <c r="I43" s="6"/>
      <c r="J43" s="4" t="s">
        <v>1624</v>
      </c>
      <c r="K43" s="4" t="s">
        <v>1625</v>
      </c>
    </row>
    <row r="44" spans="1:11" s="204" customFormat="1" ht="31.5" x14ac:dyDescent="0.25">
      <c r="A44" s="13" t="s">
        <v>5125</v>
      </c>
      <c r="B44" s="2" t="s">
        <v>367</v>
      </c>
      <c r="C44" s="247"/>
      <c r="D44" s="3" t="s">
        <v>19</v>
      </c>
      <c r="E44" s="3" t="s">
        <v>1080</v>
      </c>
      <c r="F44" s="3" t="s">
        <v>368</v>
      </c>
      <c r="G44" s="3" t="s">
        <v>2724</v>
      </c>
      <c r="H44" s="4" t="s">
        <v>1656</v>
      </c>
      <c r="I44" s="6"/>
      <c r="J44" s="4" t="s">
        <v>1657</v>
      </c>
      <c r="K44" s="4" t="s">
        <v>1658</v>
      </c>
    </row>
    <row r="45" spans="1:11" s="204" customFormat="1" ht="31.5" x14ac:dyDescent="0.25">
      <c r="A45" s="13" t="s">
        <v>5126</v>
      </c>
      <c r="B45" s="2" t="s">
        <v>384</v>
      </c>
      <c r="C45" s="247"/>
      <c r="D45" s="3" t="s">
        <v>19</v>
      </c>
      <c r="E45" s="3" t="s">
        <v>1083</v>
      </c>
      <c r="F45" s="3" t="s">
        <v>385</v>
      </c>
      <c r="G45" s="3" t="s">
        <v>2724</v>
      </c>
      <c r="H45" s="4" t="s">
        <v>1684</v>
      </c>
      <c r="I45" s="6"/>
      <c r="J45" s="4" t="s">
        <v>1685</v>
      </c>
      <c r="K45" s="4" t="s">
        <v>1686</v>
      </c>
    </row>
    <row r="46" spans="1:11" s="204" customFormat="1" ht="47.25" x14ac:dyDescent="0.25">
      <c r="A46" s="13" t="s">
        <v>5127</v>
      </c>
      <c r="B46" s="2" t="s">
        <v>384</v>
      </c>
      <c r="C46" s="247"/>
      <c r="D46" s="3" t="s">
        <v>19</v>
      </c>
      <c r="E46" s="3" t="s">
        <v>1084</v>
      </c>
      <c r="F46" s="3" t="s">
        <v>386</v>
      </c>
      <c r="G46" s="3" t="s">
        <v>2724</v>
      </c>
      <c r="H46" s="4" t="s">
        <v>1688</v>
      </c>
      <c r="I46" s="6"/>
      <c r="J46" s="4" t="s">
        <v>1689</v>
      </c>
      <c r="K46" s="4" t="s">
        <v>1690</v>
      </c>
    </row>
    <row r="47" spans="1:11" s="204" customFormat="1" ht="31.5" x14ac:dyDescent="0.25">
      <c r="A47" s="13" t="s">
        <v>5128</v>
      </c>
      <c r="B47" s="2" t="s">
        <v>630</v>
      </c>
      <c r="C47" s="247"/>
      <c r="D47" s="3" t="s">
        <v>19</v>
      </c>
      <c r="E47" s="3" t="s">
        <v>1054</v>
      </c>
      <c r="F47" s="3" t="s">
        <v>631</v>
      </c>
      <c r="G47" s="3" t="s">
        <v>2724</v>
      </c>
      <c r="H47" s="4" t="s">
        <v>1693</v>
      </c>
      <c r="I47" s="6"/>
      <c r="J47" s="4" t="s">
        <v>1694</v>
      </c>
      <c r="K47" s="4" t="s">
        <v>1695</v>
      </c>
    </row>
    <row r="48" spans="1:11" s="204" customFormat="1" ht="31.5" x14ac:dyDescent="0.25">
      <c r="A48" s="13" t="s">
        <v>5129</v>
      </c>
      <c r="B48" s="2" t="s">
        <v>462</v>
      </c>
      <c r="C48" s="247"/>
      <c r="D48" s="3" t="s">
        <v>52</v>
      </c>
      <c r="E48" s="3" t="s">
        <v>1090</v>
      </c>
      <c r="F48" s="3" t="s">
        <v>463</v>
      </c>
      <c r="G48" s="3" t="s">
        <v>2724</v>
      </c>
      <c r="H48" s="4" t="s">
        <v>1868</v>
      </c>
      <c r="I48" s="6"/>
      <c r="J48" s="4" t="s">
        <v>1869</v>
      </c>
      <c r="K48" s="4" t="s">
        <v>1870</v>
      </c>
    </row>
    <row r="49" spans="1:11" s="204" customFormat="1" ht="31.5" x14ac:dyDescent="0.25">
      <c r="A49" s="13" t="s">
        <v>5130</v>
      </c>
      <c r="B49" s="2" t="s">
        <v>437</v>
      </c>
      <c r="C49" s="247"/>
      <c r="D49" s="3" t="s">
        <v>52</v>
      </c>
      <c r="E49" s="3" t="s">
        <v>1092</v>
      </c>
      <c r="F49" s="3" t="s">
        <v>438</v>
      </c>
      <c r="G49" s="3" t="s">
        <v>2724</v>
      </c>
      <c r="H49" s="4" t="s">
        <v>1932</v>
      </c>
      <c r="I49" s="6"/>
      <c r="J49" s="4" t="s">
        <v>1933</v>
      </c>
      <c r="K49" s="4" t="s">
        <v>1934</v>
      </c>
    </row>
    <row r="50" spans="1:11" s="204" customFormat="1" ht="31.5" x14ac:dyDescent="0.25">
      <c r="A50" s="13" t="s">
        <v>5131</v>
      </c>
      <c r="B50" s="2" t="s">
        <v>576</v>
      </c>
      <c r="C50" s="247"/>
      <c r="D50" s="3" t="s">
        <v>52</v>
      </c>
      <c r="E50" s="3" t="s">
        <v>1027</v>
      </c>
      <c r="F50" s="3" t="s">
        <v>577</v>
      </c>
      <c r="G50" s="3" t="s">
        <v>2724</v>
      </c>
      <c r="H50" s="4" t="s">
        <v>1949</v>
      </c>
      <c r="I50" s="6"/>
      <c r="J50" s="4" t="s">
        <v>1950</v>
      </c>
      <c r="K50" s="4" t="s">
        <v>21</v>
      </c>
    </row>
    <row r="51" spans="1:11" s="204" customFormat="1" ht="31.5" x14ac:dyDescent="0.25">
      <c r="A51" s="13" t="s">
        <v>5132</v>
      </c>
      <c r="B51" s="2" t="s">
        <v>431</v>
      </c>
      <c r="C51" s="247"/>
      <c r="D51" s="3" t="s">
        <v>52</v>
      </c>
      <c r="E51" s="3" t="s">
        <v>1066</v>
      </c>
      <c r="F51" s="3" t="s">
        <v>432</v>
      </c>
      <c r="G51" s="3" t="s">
        <v>2724</v>
      </c>
      <c r="H51" s="4" t="s">
        <v>1968</v>
      </c>
      <c r="I51" s="6"/>
      <c r="J51" s="4" t="s">
        <v>1969</v>
      </c>
      <c r="K51" s="4" t="s">
        <v>1970</v>
      </c>
    </row>
    <row r="52" spans="1:11" s="204" customFormat="1" ht="31.5" x14ac:dyDescent="0.25">
      <c r="A52" s="13" t="s">
        <v>5133</v>
      </c>
      <c r="B52" s="2" t="s">
        <v>387</v>
      </c>
      <c r="C52" s="247"/>
      <c r="D52" s="3" t="s">
        <v>19</v>
      </c>
      <c r="E52" s="3" t="s">
        <v>1027</v>
      </c>
      <c r="F52" s="3" t="s">
        <v>388</v>
      </c>
      <c r="G52" s="3" t="s">
        <v>2724</v>
      </c>
      <c r="H52" s="4" t="s">
        <v>2036</v>
      </c>
      <c r="I52" s="6"/>
      <c r="J52" s="4" t="s">
        <v>2037</v>
      </c>
      <c r="K52" s="4" t="s">
        <v>2038</v>
      </c>
    </row>
    <row r="53" spans="1:11" s="204" customFormat="1" ht="31.5" x14ac:dyDescent="0.25">
      <c r="A53" s="13" t="s">
        <v>5134</v>
      </c>
      <c r="B53" s="2" t="s">
        <v>433</v>
      </c>
      <c r="C53" s="247"/>
      <c r="D53" s="3" t="s">
        <v>52</v>
      </c>
      <c r="E53" s="3" t="s">
        <v>1099</v>
      </c>
      <c r="F53" s="3" t="s">
        <v>434</v>
      </c>
      <c r="G53" s="3" t="s">
        <v>2724</v>
      </c>
      <c r="H53" s="4" t="s">
        <v>2171</v>
      </c>
      <c r="I53" s="6"/>
      <c r="J53" s="4" t="s">
        <v>2172</v>
      </c>
      <c r="K53" s="4" t="s">
        <v>2173</v>
      </c>
    </row>
    <row r="54" spans="1:11" s="204" customFormat="1" ht="31.5" x14ac:dyDescent="0.25">
      <c r="A54" s="13" t="s">
        <v>5135</v>
      </c>
      <c r="B54" s="2" t="s">
        <v>373</v>
      </c>
      <c r="C54" s="247"/>
      <c r="D54" s="3" t="s">
        <v>19</v>
      </c>
      <c r="E54" s="3" t="s">
        <v>1027</v>
      </c>
      <c r="F54" s="3" t="s">
        <v>374</v>
      </c>
      <c r="G54" s="3" t="s">
        <v>2724</v>
      </c>
      <c r="H54" s="4" t="s">
        <v>1868</v>
      </c>
      <c r="I54" s="6"/>
      <c r="J54" s="4" t="s">
        <v>2189</v>
      </c>
      <c r="K54" s="4" t="s">
        <v>2190</v>
      </c>
    </row>
    <row r="55" spans="1:11" s="204" customFormat="1" ht="47.25" x14ac:dyDescent="0.25">
      <c r="A55" s="13" t="s">
        <v>5136</v>
      </c>
      <c r="B55" s="2" t="s">
        <v>435</v>
      </c>
      <c r="C55" s="247"/>
      <c r="D55" s="3" t="s">
        <v>52</v>
      </c>
      <c r="E55" s="3" t="s">
        <v>1100</v>
      </c>
      <c r="F55" s="3" t="s">
        <v>436</v>
      </c>
      <c r="G55" s="3" t="s">
        <v>2724</v>
      </c>
      <c r="H55" s="4" t="s">
        <v>2200</v>
      </c>
      <c r="I55" s="6"/>
      <c r="J55" s="4" t="s">
        <v>2201</v>
      </c>
      <c r="K55" s="4" t="s">
        <v>2202</v>
      </c>
    </row>
    <row r="56" spans="1:11" s="204" customFormat="1" ht="47.25" x14ac:dyDescent="0.25">
      <c r="A56" s="13" t="s">
        <v>5137</v>
      </c>
      <c r="B56" s="14" t="s">
        <v>1156</v>
      </c>
      <c r="C56" s="248"/>
      <c r="D56" s="10" t="s">
        <v>19</v>
      </c>
      <c r="E56" s="10" t="s">
        <v>1027</v>
      </c>
      <c r="F56" s="13" t="s">
        <v>3268</v>
      </c>
      <c r="G56" s="3" t="s">
        <v>2724</v>
      </c>
      <c r="H56" s="10" t="s">
        <v>2447</v>
      </c>
      <c r="I56" s="6"/>
      <c r="J56" s="9" t="s">
        <v>1144</v>
      </c>
      <c r="K56" s="22"/>
    </row>
    <row r="57" spans="1:11" s="204" customFormat="1" ht="31.5" x14ac:dyDescent="0.25">
      <c r="A57" s="13" t="s">
        <v>5138</v>
      </c>
      <c r="B57" s="2" t="s">
        <v>659</v>
      </c>
      <c r="C57" s="247"/>
      <c r="D57" s="3" t="s">
        <v>19</v>
      </c>
      <c r="E57" s="3" t="s">
        <v>1037</v>
      </c>
      <c r="F57" s="3" t="s">
        <v>660</v>
      </c>
      <c r="G57" s="3" t="s">
        <v>2724</v>
      </c>
      <c r="H57" s="4" t="s">
        <v>2214</v>
      </c>
      <c r="I57" s="6"/>
      <c r="J57" s="4" t="s">
        <v>2215</v>
      </c>
      <c r="K57" s="4" t="s">
        <v>21</v>
      </c>
    </row>
    <row r="58" spans="1:11" s="204" customFormat="1" ht="31.5" x14ac:dyDescent="0.25">
      <c r="A58" s="13" t="s">
        <v>5139</v>
      </c>
      <c r="B58" s="2" t="s">
        <v>478</v>
      </c>
      <c r="C58" s="247"/>
      <c r="D58" s="3" t="s">
        <v>19</v>
      </c>
      <c r="E58" s="3" t="s">
        <v>1070</v>
      </c>
      <c r="F58" s="3" t="s">
        <v>479</v>
      </c>
      <c r="G58" s="3" t="s">
        <v>2724</v>
      </c>
      <c r="H58" s="4" t="s">
        <v>2282</v>
      </c>
      <c r="I58" s="6"/>
      <c r="J58" s="4" t="s">
        <v>2283</v>
      </c>
      <c r="K58" s="4" t="s">
        <v>2284</v>
      </c>
    </row>
    <row r="59" spans="1:11" s="204" customFormat="1" ht="47.25" x14ac:dyDescent="0.25">
      <c r="A59" s="13" t="s">
        <v>5140</v>
      </c>
      <c r="B59" s="2" t="s">
        <v>497</v>
      </c>
      <c r="C59" s="247"/>
      <c r="D59" s="3" t="s">
        <v>52</v>
      </c>
      <c r="E59" s="3" t="s">
        <v>1027</v>
      </c>
      <c r="F59" s="3" t="s">
        <v>498</v>
      </c>
      <c r="G59" s="3" t="s">
        <v>2724</v>
      </c>
      <c r="H59" s="4" t="s">
        <v>2400</v>
      </c>
      <c r="I59" s="6"/>
      <c r="J59" s="4" t="s">
        <v>2401</v>
      </c>
      <c r="K59" s="4" t="s">
        <v>2402</v>
      </c>
    </row>
    <row r="60" spans="1:11" s="204" customFormat="1" ht="47.25" x14ac:dyDescent="0.25">
      <c r="A60" s="13" t="s">
        <v>5141</v>
      </c>
      <c r="B60" s="14" t="s">
        <v>2540</v>
      </c>
      <c r="C60" s="248"/>
      <c r="D60" s="10" t="s">
        <v>19</v>
      </c>
      <c r="E60" s="19" t="s">
        <v>2563</v>
      </c>
      <c r="F60" s="13" t="s">
        <v>2544</v>
      </c>
      <c r="G60" s="3" t="s">
        <v>2724</v>
      </c>
      <c r="H60" s="10" t="s">
        <v>2542</v>
      </c>
      <c r="I60" s="6"/>
      <c r="J60" s="20" t="s">
        <v>2543</v>
      </c>
      <c r="K60" s="19"/>
    </row>
    <row r="61" spans="1:11" s="204" customFormat="1" ht="31.5" x14ac:dyDescent="0.25">
      <c r="A61" s="13" t="s">
        <v>5142</v>
      </c>
      <c r="B61" s="2" t="s">
        <v>111</v>
      </c>
      <c r="C61" s="247" t="s">
        <v>2722</v>
      </c>
      <c r="D61" s="3" t="s">
        <v>19</v>
      </c>
      <c r="E61" s="3" t="s">
        <v>1027</v>
      </c>
      <c r="F61" s="3" t="s">
        <v>112</v>
      </c>
      <c r="G61" s="3" t="s">
        <v>2722</v>
      </c>
      <c r="H61" s="4" t="s">
        <v>1216</v>
      </c>
      <c r="I61" s="6"/>
      <c r="J61" s="4" t="s">
        <v>1217</v>
      </c>
      <c r="K61" s="4" t="s">
        <v>1218</v>
      </c>
    </row>
    <row r="62" spans="1:11" s="204" customFormat="1" ht="31.5" x14ac:dyDescent="0.25">
      <c r="A62" s="13" t="s">
        <v>5143</v>
      </c>
      <c r="B62" s="2" t="s">
        <v>194</v>
      </c>
      <c r="C62" s="247"/>
      <c r="D62" s="3" t="s">
        <v>19</v>
      </c>
      <c r="E62" s="3" t="s">
        <v>1043</v>
      </c>
      <c r="F62" s="3" t="s">
        <v>195</v>
      </c>
      <c r="G62" s="3" t="s">
        <v>2722</v>
      </c>
      <c r="H62" s="4" t="s">
        <v>2191</v>
      </c>
      <c r="I62" s="6"/>
      <c r="J62" s="4" t="s">
        <v>2192</v>
      </c>
      <c r="K62" s="4" t="s">
        <v>21</v>
      </c>
    </row>
    <row r="63" spans="1:11" s="204" customFormat="1" ht="31.5" x14ac:dyDescent="0.25">
      <c r="A63" s="13" t="s">
        <v>5144</v>
      </c>
      <c r="B63" s="2" t="s">
        <v>295</v>
      </c>
      <c r="C63" s="247"/>
      <c r="D63" s="3" t="s">
        <v>19</v>
      </c>
      <c r="E63" s="3" t="s">
        <v>1049</v>
      </c>
      <c r="F63" s="3" t="s">
        <v>296</v>
      </c>
      <c r="G63" s="3" t="s">
        <v>2722</v>
      </c>
      <c r="H63" s="4" t="s">
        <v>1171</v>
      </c>
      <c r="I63" s="6"/>
      <c r="J63" s="4" t="s">
        <v>1172</v>
      </c>
      <c r="K63" s="4" t="s">
        <v>1173</v>
      </c>
    </row>
    <row r="64" spans="1:11" s="204" customFormat="1" ht="31.5" x14ac:dyDescent="0.25">
      <c r="A64" s="13" t="s">
        <v>5145</v>
      </c>
      <c r="B64" s="2" t="s">
        <v>261</v>
      </c>
      <c r="C64" s="247"/>
      <c r="D64" s="3" t="s">
        <v>19</v>
      </c>
      <c r="E64" s="3" t="s">
        <v>1027</v>
      </c>
      <c r="F64" s="3" t="s">
        <v>262</v>
      </c>
      <c r="G64" s="3" t="s">
        <v>2722</v>
      </c>
      <c r="H64" s="4" t="s">
        <v>2395</v>
      </c>
      <c r="I64" s="6"/>
      <c r="J64" s="4" t="s">
        <v>2396</v>
      </c>
      <c r="K64" s="4" t="s">
        <v>2397</v>
      </c>
    </row>
    <row r="65" spans="1:11" s="204" customFormat="1" ht="31.5" x14ac:dyDescent="0.25">
      <c r="A65" s="13" t="s">
        <v>5146</v>
      </c>
      <c r="B65" s="2" t="s">
        <v>398</v>
      </c>
      <c r="C65" s="247"/>
      <c r="D65" s="3" t="s">
        <v>19</v>
      </c>
      <c r="E65" s="3" t="s">
        <v>1070</v>
      </c>
      <c r="F65" s="3" t="s">
        <v>399</v>
      </c>
      <c r="G65" s="3" t="s">
        <v>2722</v>
      </c>
      <c r="H65" s="4" t="s">
        <v>2412</v>
      </c>
      <c r="I65" s="6"/>
      <c r="J65" s="4" t="s">
        <v>2413</v>
      </c>
      <c r="K65" s="4" t="s">
        <v>21</v>
      </c>
    </row>
    <row r="66" spans="1:11" s="204" customFormat="1" ht="31.5" x14ac:dyDescent="0.25">
      <c r="A66" s="13" t="s">
        <v>5147</v>
      </c>
      <c r="B66" s="2" t="s">
        <v>391</v>
      </c>
      <c r="C66" s="247"/>
      <c r="D66" s="3" t="s">
        <v>52</v>
      </c>
      <c r="E66" s="3" t="s">
        <v>1063</v>
      </c>
      <c r="F66" s="3" t="s">
        <v>392</v>
      </c>
      <c r="G66" s="3" t="s">
        <v>2722</v>
      </c>
      <c r="H66" s="4" t="s">
        <v>1295</v>
      </c>
      <c r="I66" s="6"/>
      <c r="J66" s="4" t="s">
        <v>1296</v>
      </c>
      <c r="K66" s="4" t="s">
        <v>21</v>
      </c>
    </row>
    <row r="67" spans="1:11" s="204" customFormat="1" x14ac:dyDescent="0.25">
      <c r="A67" s="13" t="s">
        <v>5148</v>
      </c>
      <c r="B67" s="2" t="s">
        <v>464</v>
      </c>
      <c r="C67" s="247"/>
      <c r="D67" s="3" t="s">
        <v>19</v>
      </c>
      <c r="E67" s="3" t="s">
        <v>1030</v>
      </c>
      <c r="F67" s="3" t="s">
        <v>465</v>
      </c>
      <c r="G67" s="3" t="s">
        <v>2722</v>
      </c>
      <c r="H67" s="4" t="s">
        <v>1331</v>
      </c>
      <c r="I67" s="6"/>
      <c r="J67" s="4" t="s">
        <v>1332</v>
      </c>
      <c r="K67" s="4" t="s">
        <v>1333</v>
      </c>
    </row>
    <row r="68" spans="1:11" s="204" customFormat="1" ht="47.25" x14ac:dyDescent="0.25">
      <c r="A68" s="13" t="s">
        <v>5149</v>
      </c>
      <c r="B68" s="2" t="s">
        <v>642</v>
      </c>
      <c r="C68" s="247"/>
      <c r="D68" s="3" t="s">
        <v>52</v>
      </c>
      <c r="E68" s="3" t="s">
        <v>1065</v>
      </c>
      <c r="F68" s="3" t="s">
        <v>643</v>
      </c>
      <c r="G68" s="3" t="s">
        <v>2722</v>
      </c>
      <c r="H68" s="4" t="s">
        <v>1338</v>
      </c>
      <c r="I68" s="6"/>
      <c r="J68" s="4" t="s">
        <v>1339</v>
      </c>
      <c r="K68" s="4" t="s">
        <v>21</v>
      </c>
    </row>
    <row r="69" spans="1:11" s="204" customFormat="1" ht="31.5" x14ac:dyDescent="0.25">
      <c r="A69" s="13" t="s">
        <v>5150</v>
      </c>
      <c r="B69" s="2" t="s">
        <v>79</v>
      </c>
      <c r="C69" s="247"/>
      <c r="D69" s="3" t="s">
        <v>19</v>
      </c>
      <c r="E69" s="3" t="s">
        <v>1066</v>
      </c>
      <c r="F69" s="3" t="s">
        <v>80</v>
      </c>
      <c r="G69" s="3" t="s">
        <v>2722</v>
      </c>
      <c r="H69" s="4" t="s">
        <v>1366</v>
      </c>
      <c r="I69" s="6"/>
      <c r="J69" s="4" t="s">
        <v>1367</v>
      </c>
      <c r="K69" s="19" t="s">
        <v>1368</v>
      </c>
    </row>
    <row r="70" spans="1:11" s="204" customFormat="1" ht="31.5" x14ac:dyDescent="0.25">
      <c r="A70" s="13" t="s">
        <v>5151</v>
      </c>
      <c r="B70" s="2" t="s">
        <v>541</v>
      </c>
      <c r="C70" s="247"/>
      <c r="D70" s="3" t="s">
        <v>52</v>
      </c>
      <c r="E70" s="3" t="s">
        <v>1035</v>
      </c>
      <c r="F70" s="3" t="s">
        <v>542</v>
      </c>
      <c r="G70" s="3" t="s">
        <v>2722</v>
      </c>
      <c r="H70" s="4" t="s">
        <v>1557</v>
      </c>
      <c r="I70" s="6"/>
      <c r="J70" s="4" t="s">
        <v>1558</v>
      </c>
      <c r="K70" s="4" t="s">
        <v>1559</v>
      </c>
    </row>
    <row r="71" spans="1:11" s="204" customFormat="1" ht="47.25" x14ac:dyDescent="0.25">
      <c r="A71" s="13" t="s">
        <v>5152</v>
      </c>
      <c r="B71" s="2" t="s">
        <v>292</v>
      </c>
      <c r="C71" s="247"/>
      <c r="D71" s="3" t="s">
        <v>19</v>
      </c>
      <c r="E71" s="3" t="s">
        <v>1072</v>
      </c>
      <c r="F71" s="3" t="s">
        <v>293</v>
      </c>
      <c r="G71" s="3" t="s">
        <v>2722</v>
      </c>
      <c r="H71" s="4" t="s">
        <v>1651</v>
      </c>
      <c r="I71" s="6"/>
      <c r="J71" s="4" t="s">
        <v>1652</v>
      </c>
      <c r="K71" s="4" t="s">
        <v>1653</v>
      </c>
    </row>
    <row r="72" spans="1:11" s="204" customFormat="1" ht="31.5" x14ac:dyDescent="0.25">
      <c r="A72" s="13" t="s">
        <v>5153</v>
      </c>
      <c r="B72" s="2" t="s">
        <v>197</v>
      </c>
      <c r="C72" s="247"/>
      <c r="D72" s="3" t="s">
        <v>19</v>
      </c>
      <c r="E72" s="3" t="s">
        <v>1027</v>
      </c>
      <c r="F72" s="3" t="s">
        <v>572</v>
      </c>
      <c r="G72" s="3" t="s">
        <v>2722</v>
      </c>
      <c r="H72" s="4" t="s">
        <v>1718</v>
      </c>
      <c r="I72" s="6"/>
      <c r="J72" s="4" t="s">
        <v>1719</v>
      </c>
      <c r="K72" s="4" t="s">
        <v>1720</v>
      </c>
    </row>
    <row r="73" spans="1:11" s="204" customFormat="1" ht="31.5" x14ac:dyDescent="0.25">
      <c r="A73" s="13" t="s">
        <v>5154</v>
      </c>
      <c r="B73" s="2" t="s">
        <v>425</v>
      </c>
      <c r="C73" s="247"/>
      <c r="D73" s="3" t="s">
        <v>19</v>
      </c>
      <c r="E73" s="3" t="s">
        <v>1032</v>
      </c>
      <c r="F73" s="3" t="s">
        <v>426</v>
      </c>
      <c r="G73" s="3" t="s">
        <v>2722</v>
      </c>
      <c r="H73" s="4" t="s">
        <v>1753</v>
      </c>
      <c r="I73" s="6"/>
      <c r="J73" s="4" t="s">
        <v>1754</v>
      </c>
      <c r="K73" s="4" t="s">
        <v>1755</v>
      </c>
    </row>
    <row r="74" spans="1:11" s="204" customFormat="1" ht="31.5" x14ac:dyDescent="0.25">
      <c r="A74" s="13" t="s">
        <v>5155</v>
      </c>
      <c r="B74" s="14" t="s">
        <v>1150</v>
      </c>
      <c r="C74" s="248"/>
      <c r="D74" s="10" t="s">
        <v>19</v>
      </c>
      <c r="E74" s="10" t="s">
        <v>1045</v>
      </c>
      <c r="F74" s="13" t="s">
        <v>1151</v>
      </c>
      <c r="G74" s="3" t="s">
        <v>2722</v>
      </c>
      <c r="H74" s="10" t="s">
        <v>2443</v>
      </c>
      <c r="I74" s="6"/>
      <c r="J74" s="13" t="s">
        <v>1148</v>
      </c>
      <c r="K74" s="10"/>
    </row>
    <row r="75" spans="1:11" s="204" customFormat="1" ht="47.25" x14ac:dyDescent="0.25">
      <c r="A75" s="13" t="s">
        <v>5156</v>
      </c>
      <c r="B75" s="2" t="s">
        <v>590</v>
      </c>
      <c r="C75" s="247"/>
      <c r="D75" s="3" t="s">
        <v>19</v>
      </c>
      <c r="E75" s="3" t="s">
        <v>1027</v>
      </c>
      <c r="F75" s="3" t="s">
        <v>591</v>
      </c>
      <c r="G75" s="3" t="s">
        <v>2722</v>
      </c>
      <c r="H75" s="4" t="s">
        <v>1781</v>
      </c>
      <c r="I75" s="6"/>
      <c r="J75" s="4" t="s">
        <v>1782</v>
      </c>
      <c r="K75" s="4" t="s">
        <v>21</v>
      </c>
    </row>
    <row r="76" spans="1:11" s="204" customFormat="1" ht="31.5" x14ac:dyDescent="0.25">
      <c r="A76" s="13" t="s">
        <v>5157</v>
      </c>
      <c r="B76" s="2" t="s">
        <v>406</v>
      </c>
      <c r="C76" s="247"/>
      <c r="D76" s="3" t="s">
        <v>19</v>
      </c>
      <c r="E76" s="3" t="s">
        <v>1070</v>
      </c>
      <c r="F76" s="3" t="s">
        <v>407</v>
      </c>
      <c r="G76" s="3" t="s">
        <v>2722</v>
      </c>
      <c r="H76" s="4" t="s">
        <v>1797</v>
      </c>
      <c r="I76" s="6"/>
      <c r="J76" s="4" t="s">
        <v>1798</v>
      </c>
      <c r="K76" s="4" t="s">
        <v>21</v>
      </c>
    </row>
    <row r="77" spans="1:11" s="204" customFormat="1" ht="31.5" x14ac:dyDescent="0.25">
      <c r="A77" s="13" t="s">
        <v>5158</v>
      </c>
      <c r="B77" s="2" t="s">
        <v>610</v>
      </c>
      <c r="C77" s="247"/>
      <c r="D77" s="3" t="s">
        <v>19</v>
      </c>
      <c r="E77" s="3" t="s">
        <v>1076</v>
      </c>
      <c r="F77" s="3" t="s">
        <v>611</v>
      </c>
      <c r="G77" s="3" t="s">
        <v>2722</v>
      </c>
      <c r="H77" s="4" t="s">
        <v>1800</v>
      </c>
      <c r="I77" s="6"/>
      <c r="J77" s="4" t="s">
        <v>1801</v>
      </c>
      <c r="K77" s="4" t="s">
        <v>21</v>
      </c>
    </row>
    <row r="78" spans="1:11" s="204" customFormat="1" ht="31.5" x14ac:dyDescent="0.25">
      <c r="A78" s="13" t="s">
        <v>5159</v>
      </c>
      <c r="B78" s="2" t="s">
        <v>553</v>
      </c>
      <c r="C78" s="247"/>
      <c r="D78" s="3" t="s">
        <v>19</v>
      </c>
      <c r="E78" s="3" t="s">
        <v>1043</v>
      </c>
      <c r="F78" s="3" t="s">
        <v>404</v>
      </c>
      <c r="G78" s="3" t="s">
        <v>2722</v>
      </c>
      <c r="H78" s="4" t="s">
        <v>1953</v>
      </c>
      <c r="I78" s="6"/>
      <c r="J78" s="4" t="s">
        <v>1954</v>
      </c>
      <c r="K78" s="4" t="s">
        <v>1955</v>
      </c>
    </row>
    <row r="79" spans="1:11" s="204" customFormat="1" ht="31.5" x14ac:dyDescent="0.25">
      <c r="A79" s="13" t="s">
        <v>5160</v>
      </c>
      <c r="B79" s="2" t="s">
        <v>419</v>
      </c>
      <c r="C79" s="247"/>
      <c r="D79" s="3" t="s">
        <v>52</v>
      </c>
      <c r="E79" s="3" t="s">
        <v>1041</v>
      </c>
      <c r="F79" s="3" t="s">
        <v>420</v>
      </c>
      <c r="G79" s="3" t="s">
        <v>2722</v>
      </c>
      <c r="H79" s="4" t="s">
        <v>2139</v>
      </c>
      <c r="I79" s="6"/>
      <c r="J79" s="4" t="s">
        <v>2140</v>
      </c>
      <c r="K79" s="4" t="s">
        <v>2141</v>
      </c>
    </row>
    <row r="80" spans="1:11" s="204" customFormat="1" ht="31.5" x14ac:dyDescent="0.25">
      <c r="A80" s="13" t="s">
        <v>5161</v>
      </c>
      <c r="B80" s="2" t="s">
        <v>376</v>
      </c>
      <c r="C80" s="247"/>
      <c r="D80" s="3" t="s">
        <v>19</v>
      </c>
      <c r="E80" s="3" t="s">
        <v>1027</v>
      </c>
      <c r="F80" s="3" t="s">
        <v>377</v>
      </c>
      <c r="G80" s="3" t="s">
        <v>2722</v>
      </c>
      <c r="H80" s="4" t="s">
        <v>2149</v>
      </c>
      <c r="I80" s="6"/>
      <c r="J80" s="4" t="s">
        <v>2150</v>
      </c>
      <c r="K80" s="4" t="s">
        <v>2151</v>
      </c>
    </row>
    <row r="81" spans="1:11" s="204" customFormat="1" ht="47.25" x14ac:dyDescent="0.25">
      <c r="A81" s="13" t="s">
        <v>5162</v>
      </c>
      <c r="B81" s="2" t="s">
        <v>671</v>
      </c>
      <c r="C81" s="247"/>
      <c r="D81" s="3" t="s">
        <v>19</v>
      </c>
      <c r="E81" s="3" t="s">
        <v>1070</v>
      </c>
      <c r="F81" s="3" t="s">
        <v>672</v>
      </c>
      <c r="G81" s="3" t="s">
        <v>2722</v>
      </c>
      <c r="H81" s="4" t="s">
        <v>2207</v>
      </c>
      <c r="I81" s="6"/>
      <c r="J81" s="4" t="s">
        <v>2208</v>
      </c>
      <c r="K81" s="4" t="s">
        <v>2209</v>
      </c>
    </row>
    <row r="82" spans="1:11" s="204" customFormat="1" ht="47.25" x14ac:dyDescent="0.25">
      <c r="A82" s="13" t="s">
        <v>5163</v>
      </c>
      <c r="B82" s="2" t="s">
        <v>527</v>
      </c>
      <c r="C82" s="247"/>
      <c r="D82" s="3" t="s">
        <v>52</v>
      </c>
      <c r="E82" s="3" t="s">
        <v>1101</v>
      </c>
      <c r="F82" s="3" t="s">
        <v>528</v>
      </c>
      <c r="G82" s="3" t="s">
        <v>2722</v>
      </c>
      <c r="H82" s="4" t="s">
        <v>2247</v>
      </c>
      <c r="I82" s="6"/>
      <c r="J82" s="4" t="s">
        <v>2248</v>
      </c>
      <c r="K82" s="4" t="s">
        <v>2249</v>
      </c>
    </row>
    <row r="83" spans="1:11" s="204" customFormat="1" ht="31.5" x14ac:dyDescent="0.25">
      <c r="A83" s="13" t="s">
        <v>5164</v>
      </c>
      <c r="B83" s="2" t="s">
        <v>395</v>
      </c>
      <c r="C83" s="247"/>
      <c r="D83" s="3" t="s">
        <v>52</v>
      </c>
      <c r="E83" s="3" t="s">
        <v>1104</v>
      </c>
      <c r="F83" s="3" t="s">
        <v>396</v>
      </c>
      <c r="G83" s="3" t="s">
        <v>2722</v>
      </c>
      <c r="H83" s="4" t="s">
        <v>2335</v>
      </c>
      <c r="I83" s="6"/>
      <c r="J83" s="4" t="s">
        <v>2336</v>
      </c>
      <c r="K83" s="4" t="s">
        <v>21</v>
      </c>
    </row>
    <row r="84" spans="1:11" s="204" customFormat="1" ht="31.5" x14ac:dyDescent="0.25">
      <c r="A84" s="13" t="s">
        <v>5165</v>
      </c>
      <c r="B84" s="2" t="s">
        <v>336</v>
      </c>
      <c r="C84" s="247"/>
      <c r="D84" s="3" t="s">
        <v>19</v>
      </c>
      <c r="E84" s="3" t="s">
        <v>1105</v>
      </c>
      <c r="F84" s="3" t="s">
        <v>337</v>
      </c>
      <c r="G84" s="3" t="s">
        <v>2722</v>
      </c>
      <c r="H84" s="4" t="s">
        <v>2362</v>
      </c>
      <c r="I84" s="6"/>
      <c r="J84" s="4" t="s">
        <v>2363</v>
      </c>
      <c r="K84" s="4" t="s">
        <v>21</v>
      </c>
    </row>
    <row r="85" spans="1:11" s="204" customFormat="1" ht="31.5" x14ac:dyDescent="0.25">
      <c r="A85" s="13" t="s">
        <v>5166</v>
      </c>
      <c r="B85" s="2" t="s">
        <v>346</v>
      </c>
      <c r="C85" s="247"/>
      <c r="D85" s="3" t="s">
        <v>19</v>
      </c>
      <c r="E85" s="3" t="s">
        <v>1038</v>
      </c>
      <c r="F85" s="3" t="s">
        <v>347</v>
      </c>
      <c r="G85" s="3" t="s">
        <v>2722</v>
      </c>
      <c r="H85" s="4" t="s">
        <v>2024</v>
      </c>
      <c r="I85" s="6"/>
      <c r="J85" s="4" t="s">
        <v>2025</v>
      </c>
      <c r="K85" s="4" t="s">
        <v>21</v>
      </c>
    </row>
    <row r="86" spans="1:11" s="204" customFormat="1" ht="47.25" x14ac:dyDescent="0.25">
      <c r="A86" s="13" t="s">
        <v>5167</v>
      </c>
      <c r="B86" s="2" t="s">
        <v>2456</v>
      </c>
      <c r="C86" s="247"/>
      <c r="D86" s="3" t="s">
        <v>19</v>
      </c>
      <c r="E86" s="3" t="s">
        <v>1027</v>
      </c>
      <c r="F86" s="8" t="s">
        <v>2460</v>
      </c>
      <c r="G86" s="3" t="s">
        <v>2722</v>
      </c>
      <c r="H86" s="9" t="s">
        <v>2459</v>
      </c>
      <c r="I86" s="6"/>
      <c r="J86" s="4"/>
      <c r="K86" s="4"/>
    </row>
    <row r="87" spans="1:11" s="204" customFormat="1" ht="47.25" x14ac:dyDescent="0.25">
      <c r="A87" s="13" t="s">
        <v>5168</v>
      </c>
      <c r="B87" s="14" t="s">
        <v>2574</v>
      </c>
      <c r="C87" s="248"/>
      <c r="D87" s="10" t="s">
        <v>19</v>
      </c>
      <c r="E87" s="19" t="s">
        <v>1063</v>
      </c>
      <c r="F87" s="13" t="s">
        <v>2578</v>
      </c>
      <c r="G87" s="3" t="s">
        <v>2722</v>
      </c>
      <c r="H87" s="10" t="s">
        <v>2577</v>
      </c>
      <c r="I87" s="6"/>
      <c r="J87" s="20"/>
      <c r="K87" s="19"/>
    </row>
    <row r="88" spans="1:11" s="204" customFormat="1" ht="31.5" x14ac:dyDescent="0.25">
      <c r="A88" s="13" t="s">
        <v>5169</v>
      </c>
      <c r="B88" s="2" t="s">
        <v>174</v>
      </c>
      <c r="C88" s="247" t="s">
        <v>990</v>
      </c>
      <c r="D88" s="3" t="s">
        <v>19</v>
      </c>
      <c r="E88" s="3" t="s">
        <v>1082</v>
      </c>
      <c r="F88" s="3" t="s">
        <v>175</v>
      </c>
      <c r="G88" s="3" t="s">
        <v>990</v>
      </c>
      <c r="H88" s="4" t="s">
        <v>1673</v>
      </c>
      <c r="I88" s="6"/>
      <c r="J88" s="4" t="s">
        <v>1674</v>
      </c>
      <c r="K88" s="4" t="s">
        <v>1675</v>
      </c>
    </row>
    <row r="89" spans="1:11" s="204" customFormat="1" ht="31.5" x14ac:dyDescent="0.25">
      <c r="A89" s="13" t="s">
        <v>5170</v>
      </c>
      <c r="B89" s="2" t="s">
        <v>149</v>
      </c>
      <c r="C89" s="247"/>
      <c r="D89" s="3" t="s">
        <v>52</v>
      </c>
      <c r="E89" s="3" t="s">
        <v>1028</v>
      </c>
      <c r="F89" s="3" t="s">
        <v>150</v>
      </c>
      <c r="G89" s="3" t="s">
        <v>990</v>
      </c>
      <c r="H89" s="4" t="s">
        <v>2009</v>
      </c>
      <c r="I89" s="6"/>
      <c r="J89" s="4" t="s">
        <v>2010</v>
      </c>
      <c r="K89" s="4" t="s">
        <v>2011</v>
      </c>
    </row>
    <row r="90" spans="1:11" s="204" customFormat="1" ht="31.5" x14ac:dyDescent="0.25">
      <c r="A90" s="13" t="s">
        <v>5171</v>
      </c>
      <c r="B90" s="2" t="s">
        <v>522</v>
      </c>
      <c r="C90" s="247"/>
      <c r="D90" s="3" t="s">
        <v>19</v>
      </c>
      <c r="E90" s="3" t="s">
        <v>1102</v>
      </c>
      <c r="F90" s="3" t="s">
        <v>523</v>
      </c>
      <c r="G90" s="3" t="s">
        <v>990</v>
      </c>
      <c r="H90" s="4" t="s">
        <v>2299</v>
      </c>
      <c r="I90" s="6"/>
      <c r="J90" s="4" t="s">
        <v>2300</v>
      </c>
      <c r="K90" s="4" t="s">
        <v>2301</v>
      </c>
    </row>
    <row r="91" spans="1:11" s="204" customFormat="1" ht="31.5" x14ac:dyDescent="0.25">
      <c r="A91" s="13" t="s">
        <v>5172</v>
      </c>
      <c r="B91" s="2" t="s">
        <v>287</v>
      </c>
      <c r="C91" s="247"/>
      <c r="D91" s="3" t="s">
        <v>19</v>
      </c>
      <c r="E91" s="3" t="s">
        <v>1032</v>
      </c>
      <c r="F91" s="3" t="s">
        <v>288</v>
      </c>
      <c r="G91" s="3" t="s">
        <v>990</v>
      </c>
      <c r="H91" s="4" t="s">
        <v>2000</v>
      </c>
      <c r="I91" s="6"/>
      <c r="J91" s="4" t="s">
        <v>2001</v>
      </c>
      <c r="K91" s="4" t="s">
        <v>2002</v>
      </c>
    </row>
    <row r="92" spans="1:11" s="204" customFormat="1" ht="31.5" x14ac:dyDescent="0.25">
      <c r="A92" s="13" t="s">
        <v>5173</v>
      </c>
      <c r="B92" s="2" t="s">
        <v>290</v>
      </c>
      <c r="C92" s="247"/>
      <c r="D92" s="3" t="s">
        <v>19</v>
      </c>
      <c r="E92" s="3" t="s">
        <v>1027</v>
      </c>
      <c r="F92" s="3" t="s">
        <v>291</v>
      </c>
      <c r="G92" s="3" t="s">
        <v>990</v>
      </c>
      <c r="H92" s="4" t="s">
        <v>2295</v>
      </c>
      <c r="I92" s="6"/>
      <c r="J92" s="4" t="s">
        <v>2296</v>
      </c>
      <c r="K92" s="4" t="s">
        <v>2297</v>
      </c>
    </row>
    <row r="93" spans="1:11" s="204" customFormat="1" ht="31.5" x14ac:dyDescent="0.25">
      <c r="A93" s="13" t="s">
        <v>5174</v>
      </c>
      <c r="B93" s="2" t="s">
        <v>268</v>
      </c>
      <c r="C93" s="247"/>
      <c r="D93" s="3" t="s">
        <v>52</v>
      </c>
      <c r="E93" s="3" t="s">
        <v>1027</v>
      </c>
      <c r="F93" s="3" t="s">
        <v>269</v>
      </c>
      <c r="G93" s="3" t="s">
        <v>990</v>
      </c>
      <c r="H93" s="4" t="s">
        <v>2415</v>
      </c>
      <c r="I93" s="6"/>
      <c r="J93" s="4" t="s">
        <v>2416</v>
      </c>
      <c r="K93" s="4" t="s">
        <v>2417</v>
      </c>
    </row>
    <row r="94" spans="1:11" s="204" customFormat="1" ht="31.5" x14ac:dyDescent="0.25">
      <c r="A94" s="13" t="s">
        <v>5175</v>
      </c>
      <c r="B94" s="2" t="s">
        <v>562</v>
      </c>
      <c r="C94" s="247"/>
      <c r="D94" s="3" t="s">
        <v>19</v>
      </c>
      <c r="E94" s="3" t="s">
        <v>1031</v>
      </c>
      <c r="F94" s="3" t="s">
        <v>563</v>
      </c>
      <c r="G94" s="3" t="s">
        <v>990</v>
      </c>
      <c r="H94" s="4" t="s">
        <v>1200</v>
      </c>
      <c r="I94" s="6"/>
      <c r="J94" s="4" t="s">
        <v>1201</v>
      </c>
      <c r="K94" s="4" t="s">
        <v>1202</v>
      </c>
    </row>
    <row r="95" spans="1:11" s="204" customFormat="1" ht="31.5" x14ac:dyDescent="0.25">
      <c r="A95" s="13" t="s">
        <v>5176</v>
      </c>
      <c r="B95" s="2" t="s">
        <v>545</v>
      </c>
      <c r="C95" s="247"/>
      <c r="D95" s="3" t="s">
        <v>19</v>
      </c>
      <c r="E95" s="3" t="s">
        <v>1027</v>
      </c>
      <c r="F95" s="3" t="s">
        <v>546</v>
      </c>
      <c r="G95" s="3" t="s">
        <v>990</v>
      </c>
      <c r="H95" s="4" t="s">
        <v>1225</v>
      </c>
      <c r="I95" s="6"/>
      <c r="J95" s="4" t="s">
        <v>1226</v>
      </c>
      <c r="K95" s="4" t="s">
        <v>1227</v>
      </c>
    </row>
    <row r="96" spans="1:11" s="204" customFormat="1" ht="31.5" x14ac:dyDescent="0.25">
      <c r="A96" s="13" t="s">
        <v>5177</v>
      </c>
      <c r="B96" s="2" t="s">
        <v>565</v>
      </c>
      <c r="C96" s="247"/>
      <c r="D96" s="3" t="s">
        <v>52</v>
      </c>
      <c r="E96" s="3" t="s">
        <v>1061</v>
      </c>
      <c r="F96" s="3" t="s">
        <v>566</v>
      </c>
      <c r="G96" s="3" t="s">
        <v>990</v>
      </c>
      <c r="H96" s="4" t="s">
        <v>1283</v>
      </c>
      <c r="I96" s="6"/>
      <c r="J96" s="4" t="s">
        <v>1284</v>
      </c>
      <c r="K96" s="4" t="s">
        <v>1285</v>
      </c>
    </row>
    <row r="97" spans="1:11" s="204" customFormat="1" ht="31.5" x14ac:dyDescent="0.25">
      <c r="A97" s="13" t="s">
        <v>5178</v>
      </c>
      <c r="B97" s="2" t="s">
        <v>517</v>
      </c>
      <c r="C97" s="247"/>
      <c r="D97" s="3" t="s">
        <v>19</v>
      </c>
      <c r="E97" s="3" t="s">
        <v>1043</v>
      </c>
      <c r="F97" s="3" t="s">
        <v>518</v>
      </c>
      <c r="G97" s="3" t="s">
        <v>990</v>
      </c>
      <c r="H97" s="4" t="s">
        <v>1335</v>
      </c>
      <c r="I97" s="6"/>
      <c r="J97" s="4" t="s">
        <v>1336</v>
      </c>
      <c r="K97" s="4" t="s">
        <v>1337</v>
      </c>
    </row>
    <row r="98" spans="1:11" s="204" customFormat="1" ht="31.5" x14ac:dyDescent="0.25">
      <c r="A98" s="13" t="s">
        <v>5179</v>
      </c>
      <c r="B98" s="2" t="s">
        <v>543</v>
      </c>
      <c r="C98" s="247"/>
      <c r="D98" s="3" t="s">
        <v>52</v>
      </c>
      <c r="E98" s="3" t="s">
        <v>1054</v>
      </c>
      <c r="F98" s="3" t="s">
        <v>544</v>
      </c>
      <c r="G98" s="3" t="s">
        <v>990</v>
      </c>
      <c r="H98" s="4" t="s">
        <v>1473</v>
      </c>
      <c r="I98" s="6"/>
      <c r="J98" s="4" t="s">
        <v>1474</v>
      </c>
      <c r="K98" s="4" t="s">
        <v>1475</v>
      </c>
    </row>
    <row r="99" spans="1:11" s="204" customFormat="1" ht="31.5" x14ac:dyDescent="0.25">
      <c r="A99" s="13" t="s">
        <v>5180</v>
      </c>
      <c r="B99" s="2" t="s">
        <v>537</v>
      </c>
      <c r="C99" s="247"/>
      <c r="D99" s="3" t="s">
        <v>19</v>
      </c>
      <c r="E99" s="3" t="s">
        <v>1027</v>
      </c>
      <c r="F99" s="3" t="s">
        <v>538</v>
      </c>
      <c r="G99" s="3" t="s">
        <v>990</v>
      </c>
      <c r="H99" s="4" t="s">
        <v>1488</v>
      </c>
      <c r="I99" s="6"/>
      <c r="J99" s="4" t="s">
        <v>1489</v>
      </c>
      <c r="K99" s="4" t="s">
        <v>1490</v>
      </c>
    </row>
    <row r="100" spans="1:11" s="204" customFormat="1" ht="31.5" x14ac:dyDescent="0.25">
      <c r="A100" s="13" t="s">
        <v>5181</v>
      </c>
      <c r="B100" s="2" t="s">
        <v>480</v>
      </c>
      <c r="C100" s="247"/>
      <c r="D100" s="3" t="s">
        <v>19</v>
      </c>
      <c r="E100" s="3" t="s">
        <v>1027</v>
      </c>
      <c r="F100" s="3" t="s">
        <v>481</v>
      </c>
      <c r="G100" s="3" t="s">
        <v>990</v>
      </c>
      <c r="H100" s="4" t="s">
        <v>1497</v>
      </c>
      <c r="I100" s="6"/>
      <c r="J100" s="4" t="s">
        <v>1498</v>
      </c>
      <c r="K100" s="4" t="s">
        <v>1499</v>
      </c>
    </row>
    <row r="101" spans="1:11" s="204" customFormat="1" ht="47.25" x14ac:dyDescent="0.25">
      <c r="A101" s="13" t="s">
        <v>5182</v>
      </c>
      <c r="B101" s="2" t="s">
        <v>570</v>
      </c>
      <c r="C101" s="247"/>
      <c r="D101" s="3" t="s">
        <v>19</v>
      </c>
      <c r="E101" s="3" t="s">
        <v>1076</v>
      </c>
      <c r="F101" s="3" t="s">
        <v>571</v>
      </c>
      <c r="G101" s="3" t="s">
        <v>990</v>
      </c>
      <c r="H101" s="4" t="s">
        <v>1588</v>
      </c>
      <c r="I101" s="6"/>
      <c r="J101" s="4" t="s">
        <v>1589</v>
      </c>
      <c r="K101" s="4" t="s">
        <v>21</v>
      </c>
    </row>
    <row r="102" spans="1:11" s="204" customFormat="1" ht="31.5" x14ac:dyDescent="0.25">
      <c r="A102" s="13" t="s">
        <v>5183</v>
      </c>
      <c r="B102" s="2" t="s">
        <v>501</v>
      </c>
      <c r="C102" s="247"/>
      <c r="D102" s="3" t="s">
        <v>19</v>
      </c>
      <c r="E102" s="3" t="s">
        <v>1078</v>
      </c>
      <c r="F102" s="3" t="s">
        <v>502</v>
      </c>
      <c r="G102" s="3" t="s">
        <v>990</v>
      </c>
      <c r="H102" s="4" t="s">
        <v>1635</v>
      </c>
      <c r="I102" s="6"/>
      <c r="J102" s="4" t="s">
        <v>1636</v>
      </c>
      <c r="K102" s="4" t="s">
        <v>1637</v>
      </c>
    </row>
    <row r="103" spans="1:11" s="204" customFormat="1" ht="31.5" x14ac:dyDescent="0.25">
      <c r="A103" s="13" t="s">
        <v>5184</v>
      </c>
      <c r="B103" s="2" t="s">
        <v>626</v>
      </c>
      <c r="C103" s="247"/>
      <c r="D103" s="3" t="s">
        <v>19</v>
      </c>
      <c r="E103" s="3" t="s">
        <v>1029</v>
      </c>
      <c r="F103" s="3" t="s">
        <v>627</v>
      </c>
      <c r="G103" s="3" t="s">
        <v>990</v>
      </c>
      <c r="H103" s="4" t="s">
        <v>1731</v>
      </c>
      <c r="I103" s="6"/>
      <c r="J103" s="4" t="s">
        <v>1732</v>
      </c>
      <c r="K103" s="4" t="s">
        <v>1733</v>
      </c>
    </row>
    <row r="104" spans="1:11" s="204" customFormat="1" ht="31.5" x14ac:dyDescent="0.25">
      <c r="A104" s="13" t="s">
        <v>5185</v>
      </c>
      <c r="B104" s="2" t="s">
        <v>495</v>
      </c>
      <c r="C104" s="247"/>
      <c r="D104" s="3" t="s">
        <v>52</v>
      </c>
      <c r="E104" s="3" t="s">
        <v>1078</v>
      </c>
      <c r="F104" s="3" t="s">
        <v>496</v>
      </c>
      <c r="G104" s="3" t="s">
        <v>990</v>
      </c>
      <c r="H104" s="4" t="s">
        <v>1736</v>
      </c>
      <c r="I104" s="6"/>
      <c r="J104" s="4" t="s">
        <v>1737</v>
      </c>
      <c r="K104" s="4" t="s">
        <v>1738</v>
      </c>
    </row>
    <row r="105" spans="1:11" s="204" customFormat="1" ht="31.5" x14ac:dyDescent="0.25">
      <c r="A105" s="13" t="s">
        <v>5186</v>
      </c>
      <c r="B105" s="2" t="s">
        <v>605</v>
      </c>
      <c r="C105" s="247"/>
      <c r="D105" s="3" t="s">
        <v>19</v>
      </c>
      <c r="E105" s="3" t="s">
        <v>1032</v>
      </c>
      <c r="F105" s="3" t="s">
        <v>606</v>
      </c>
      <c r="G105" s="3" t="s">
        <v>990</v>
      </c>
      <c r="H105" s="4" t="s">
        <v>1750</v>
      </c>
      <c r="I105" s="6"/>
      <c r="J105" s="4" t="s">
        <v>1751</v>
      </c>
      <c r="K105" s="4" t="s">
        <v>1752</v>
      </c>
    </row>
    <row r="106" spans="1:11" s="204" customFormat="1" ht="31.5" x14ac:dyDescent="0.25">
      <c r="A106" s="13" t="s">
        <v>5187</v>
      </c>
      <c r="B106" s="2" t="s">
        <v>547</v>
      </c>
      <c r="C106" s="247"/>
      <c r="D106" s="3" t="s">
        <v>52</v>
      </c>
      <c r="E106" s="3" t="s">
        <v>1043</v>
      </c>
      <c r="F106" s="3" t="s">
        <v>548</v>
      </c>
      <c r="G106" s="3" t="s">
        <v>990</v>
      </c>
      <c r="H106" s="4" t="s">
        <v>1845</v>
      </c>
      <c r="I106" s="6"/>
      <c r="J106" s="4" t="s">
        <v>1846</v>
      </c>
      <c r="K106" s="4" t="s">
        <v>1847</v>
      </c>
    </row>
    <row r="107" spans="1:11" s="204" customFormat="1" ht="31.5" x14ac:dyDescent="0.25">
      <c r="A107" s="13" t="s">
        <v>5188</v>
      </c>
      <c r="B107" s="2" t="s">
        <v>530</v>
      </c>
      <c r="C107" s="247"/>
      <c r="D107" s="3" t="s">
        <v>52</v>
      </c>
      <c r="E107" s="3" t="s">
        <v>1030</v>
      </c>
      <c r="F107" s="3" t="s">
        <v>531</v>
      </c>
      <c r="G107" s="3" t="s">
        <v>990</v>
      </c>
      <c r="H107" s="4" t="s">
        <v>1906</v>
      </c>
      <c r="I107" s="6"/>
      <c r="J107" s="4" t="s">
        <v>1907</v>
      </c>
      <c r="K107" s="4" t="s">
        <v>1908</v>
      </c>
    </row>
    <row r="108" spans="1:11" s="204" customFormat="1" ht="31.5" x14ac:dyDescent="0.25">
      <c r="A108" s="13" t="s">
        <v>5189</v>
      </c>
      <c r="B108" s="2" t="s">
        <v>469</v>
      </c>
      <c r="C108" s="247"/>
      <c r="D108" s="3" t="s">
        <v>52</v>
      </c>
      <c r="E108" s="3" t="s">
        <v>1091</v>
      </c>
      <c r="F108" s="3" t="s">
        <v>470</v>
      </c>
      <c r="G108" s="3" t="s">
        <v>990</v>
      </c>
      <c r="H108" s="4" t="s">
        <v>1923</v>
      </c>
      <c r="I108" s="6"/>
      <c r="J108" s="4" t="s">
        <v>1924</v>
      </c>
      <c r="K108" s="4" t="s">
        <v>1925</v>
      </c>
    </row>
    <row r="109" spans="1:11" s="204" customFormat="1" ht="47.25" x14ac:dyDescent="0.25">
      <c r="A109" s="13" t="s">
        <v>5190</v>
      </c>
      <c r="B109" s="2" t="s">
        <v>551</v>
      </c>
      <c r="C109" s="247"/>
      <c r="D109" s="3" t="s">
        <v>19</v>
      </c>
      <c r="E109" s="3" t="s">
        <v>1043</v>
      </c>
      <c r="F109" s="3" t="s">
        <v>552</v>
      </c>
      <c r="G109" s="3" t="s">
        <v>990</v>
      </c>
      <c r="H109" s="4" t="s">
        <v>1996</v>
      </c>
      <c r="I109" s="6"/>
      <c r="J109" s="4" t="s">
        <v>1997</v>
      </c>
      <c r="K109" s="4" t="s">
        <v>1998</v>
      </c>
    </row>
    <row r="110" spans="1:11" s="204" customFormat="1" ht="31.5" x14ac:dyDescent="0.25">
      <c r="A110" s="13" t="s">
        <v>5191</v>
      </c>
      <c r="B110" s="2" t="s">
        <v>123</v>
      </c>
      <c r="C110" s="247"/>
      <c r="D110" s="3" t="s">
        <v>19</v>
      </c>
      <c r="E110" s="3" t="s">
        <v>1027</v>
      </c>
      <c r="F110" s="3" t="s">
        <v>124</v>
      </c>
      <c r="G110" s="3" t="s">
        <v>990</v>
      </c>
      <c r="H110" s="4" t="s">
        <v>2019</v>
      </c>
      <c r="I110" s="6"/>
      <c r="J110" s="4" t="s">
        <v>2020</v>
      </c>
      <c r="K110" s="4" t="s">
        <v>2021</v>
      </c>
    </row>
    <row r="111" spans="1:11" s="204" customFormat="1" ht="31.5" x14ac:dyDescent="0.25">
      <c r="A111" s="13" t="s">
        <v>5192</v>
      </c>
      <c r="B111" s="2" t="s">
        <v>2492</v>
      </c>
      <c r="C111" s="247"/>
      <c r="D111" s="3" t="s">
        <v>52</v>
      </c>
      <c r="E111" s="3" t="s">
        <v>1027</v>
      </c>
      <c r="F111" s="8" t="s">
        <v>2497</v>
      </c>
      <c r="G111" s="3" t="s">
        <v>990</v>
      </c>
      <c r="H111" s="4" t="s">
        <v>2495</v>
      </c>
      <c r="I111" s="6"/>
      <c r="J111" s="9" t="s">
        <v>2496</v>
      </c>
      <c r="K111" s="4"/>
    </row>
    <row r="112" spans="1:11" s="204" customFormat="1" ht="31.5" x14ac:dyDescent="0.25">
      <c r="A112" s="13" t="s">
        <v>5193</v>
      </c>
      <c r="B112" s="2" t="s">
        <v>2498</v>
      </c>
      <c r="C112" s="247"/>
      <c r="D112" s="3" t="s">
        <v>19</v>
      </c>
      <c r="E112" s="3" t="s">
        <v>1035</v>
      </c>
      <c r="F112" s="8" t="s">
        <v>2503</v>
      </c>
      <c r="G112" s="3" t="s">
        <v>990</v>
      </c>
      <c r="H112" s="4" t="s">
        <v>2501</v>
      </c>
      <c r="I112" s="6"/>
      <c r="J112" s="9" t="s">
        <v>2502</v>
      </c>
      <c r="K112" s="4"/>
    </row>
    <row r="113" spans="1:11" s="204" customFormat="1" ht="31.5" x14ac:dyDescent="0.25">
      <c r="A113" s="13" t="s">
        <v>5194</v>
      </c>
      <c r="B113" s="2" t="s">
        <v>857</v>
      </c>
      <c r="C113" s="247"/>
      <c r="D113" s="3" t="s">
        <v>52</v>
      </c>
      <c r="E113" s="3" t="s">
        <v>2798</v>
      </c>
      <c r="F113" s="3" t="s">
        <v>858</v>
      </c>
      <c r="G113" s="3" t="s">
        <v>990</v>
      </c>
      <c r="H113" s="4" t="s">
        <v>1436</v>
      </c>
      <c r="I113" s="6"/>
      <c r="J113" s="9" t="s">
        <v>1437</v>
      </c>
      <c r="K113" s="19" t="s">
        <v>1438</v>
      </c>
    </row>
    <row r="114" spans="1:11" s="204" customFormat="1" ht="31.5" x14ac:dyDescent="0.25">
      <c r="A114" s="13" t="s">
        <v>5195</v>
      </c>
      <c r="B114" s="2" t="s">
        <v>201</v>
      </c>
      <c r="C114" s="247" t="s">
        <v>2726</v>
      </c>
      <c r="D114" s="3" t="s">
        <v>19</v>
      </c>
      <c r="E114" s="3" t="s">
        <v>1027</v>
      </c>
      <c r="F114" s="3" t="s">
        <v>202</v>
      </c>
      <c r="G114" s="3" t="s">
        <v>2726</v>
      </c>
      <c r="H114" s="4" t="s">
        <v>1253</v>
      </c>
      <c r="I114" s="6"/>
      <c r="J114" s="4" t="s">
        <v>1254</v>
      </c>
      <c r="K114" s="4" t="s">
        <v>21</v>
      </c>
    </row>
    <row r="115" spans="1:11" s="204" customFormat="1" ht="31.5" x14ac:dyDescent="0.25">
      <c r="A115" s="13" t="s">
        <v>5196</v>
      </c>
      <c r="B115" s="2" t="s">
        <v>649</v>
      </c>
      <c r="C115" s="247"/>
      <c r="D115" s="3" t="s">
        <v>19</v>
      </c>
      <c r="E115" s="3" t="s">
        <v>1069</v>
      </c>
      <c r="F115" s="3" t="s">
        <v>650</v>
      </c>
      <c r="G115" s="3" t="s">
        <v>2726</v>
      </c>
      <c r="H115" s="4" t="s">
        <v>1407</v>
      </c>
      <c r="I115" s="6"/>
      <c r="J115" s="4" t="s">
        <v>1408</v>
      </c>
      <c r="K115" s="4" t="s">
        <v>1409</v>
      </c>
    </row>
    <row r="116" spans="1:11" s="204" customFormat="1" ht="31.5" x14ac:dyDescent="0.25">
      <c r="A116" s="13" t="s">
        <v>5197</v>
      </c>
      <c r="B116" s="2" t="s">
        <v>256</v>
      </c>
      <c r="C116" s="247"/>
      <c r="D116" s="3" t="s">
        <v>19</v>
      </c>
      <c r="E116" s="3" t="s">
        <v>1055</v>
      </c>
      <c r="F116" s="3" t="s">
        <v>257</v>
      </c>
      <c r="G116" s="3" t="s">
        <v>2726</v>
      </c>
      <c r="H116" s="4" t="s">
        <v>1234</v>
      </c>
      <c r="I116" s="6"/>
      <c r="J116" s="4" t="s">
        <v>1235</v>
      </c>
      <c r="K116" s="19" t="s">
        <v>1236</v>
      </c>
    </row>
    <row r="117" spans="1:11" s="204" customFormat="1" ht="31.5" x14ac:dyDescent="0.25">
      <c r="A117" s="13" t="s">
        <v>5198</v>
      </c>
      <c r="B117" s="2" t="s">
        <v>259</v>
      </c>
      <c r="C117" s="247"/>
      <c r="D117" s="3" t="s">
        <v>19</v>
      </c>
      <c r="E117" s="3" t="s">
        <v>1027</v>
      </c>
      <c r="F117" s="3" t="s">
        <v>260</v>
      </c>
      <c r="G117" s="3" t="s">
        <v>2726</v>
      </c>
      <c r="H117" s="4" t="s">
        <v>2344</v>
      </c>
      <c r="I117" s="6"/>
      <c r="J117" s="4" t="s">
        <v>2345</v>
      </c>
      <c r="K117" s="4" t="s">
        <v>2346</v>
      </c>
    </row>
    <row r="118" spans="1:11" s="204" customFormat="1" ht="31.5" x14ac:dyDescent="0.25">
      <c r="A118" s="13" t="s">
        <v>5199</v>
      </c>
      <c r="B118" s="2" t="s">
        <v>466</v>
      </c>
      <c r="C118" s="247"/>
      <c r="D118" s="3" t="s">
        <v>19</v>
      </c>
      <c r="E118" s="3" t="s">
        <v>1064</v>
      </c>
      <c r="F118" s="3" t="s">
        <v>467</v>
      </c>
      <c r="G118" s="3" t="s">
        <v>2726</v>
      </c>
      <c r="H118" s="4" t="s">
        <v>1308</v>
      </c>
      <c r="I118" s="6"/>
      <c r="J118" s="4" t="s">
        <v>1309</v>
      </c>
      <c r="K118" s="19" t="s">
        <v>1310</v>
      </c>
    </row>
    <row r="119" spans="1:11" s="204" customFormat="1" ht="47.25" x14ac:dyDescent="0.25">
      <c r="A119" s="13" t="s">
        <v>5200</v>
      </c>
      <c r="B119" s="2" t="s">
        <v>409</v>
      </c>
      <c r="C119" s="247"/>
      <c r="D119" s="3" t="s">
        <v>19</v>
      </c>
      <c r="E119" s="3" t="s">
        <v>1070</v>
      </c>
      <c r="F119" s="3" t="s">
        <v>410</v>
      </c>
      <c r="G119" s="3" t="s">
        <v>2726</v>
      </c>
      <c r="H119" s="4" t="s">
        <v>2045</v>
      </c>
      <c r="I119" s="6"/>
      <c r="J119" s="9" t="s">
        <v>2046</v>
      </c>
      <c r="K119" s="19" t="s">
        <v>2047</v>
      </c>
    </row>
    <row r="120" spans="1:11" s="204" customFormat="1" ht="31.5" x14ac:dyDescent="0.25">
      <c r="A120" s="13" t="s">
        <v>5201</v>
      </c>
      <c r="B120" s="2" t="s">
        <v>573</v>
      </c>
      <c r="C120" s="247"/>
      <c r="D120" s="3" t="s">
        <v>19</v>
      </c>
      <c r="E120" s="3" t="s">
        <v>1031</v>
      </c>
      <c r="F120" s="3" t="s">
        <v>574</v>
      </c>
      <c r="G120" s="3" t="s">
        <v>2726</v>
      </c>
      <c r="H120" s="4" t="s">
        <v>2144</v>
      </c>
      <c r="I120" s="6"/>
      <c r="J120" s="4" t="s">
        <v>2145</v>
      </c>
      <c r="K120" s="4" t="s">
        <v>2146</v>
      </c>
    </row>
    <row r="121" spans="1:11" s="204" customFormat="1" ht="31.5" x14ac:dyDescent="0.25">
      <c r="A121" s="13" t="s">
        <v>5202</v>
      </c>
      <c r="B121" s="2" t="s">
        <v>618</v>
      </c>
      <c r="C121" s="247"/>
      <c r="D121" s="3" t="s">
        <v>19</v>
      </c>
      <c r="E121" s="3" t="s">
        <v>1037</v>
      </c>
      <c r="F121" s="3" t="s">
        <v>619</v>
      </c>
      <c r="G121" s="3" t="s">
        <v>2726</v>
      </c>
      <c r="H121" s="4" t="s">
        <v>2195</v>
      </c>
      <c r="I121" s="6"/>
      <c r="J121" s="4" t="s">
        <v>2196</v>
      </c>
      <c r="K121" s="19" t="s">
        <v>2197</v>
      </c>
    </row>
    <row r="122" spans="1:11" s="204" customFormat="1" ht="31.5" x14ac:dyDescent="0.25">
      <c r="A122" s="13" t="s">
        <v>5203</v>
      </c>
      <c r="B122" s="2" t="s">
        <v>666</v>
      </c>
      <c r="C122" s="247" t="s">
        <v>2725</v>
      </c>
      <c r="D122" s="3" t="s">
        <v>19</v>
      </c>
      <c r="E122" s="3" t="s">
        <v>1046</v>
      </c>
      <c r="F122" s="3" t="s">
        <v>667</v>
      </c>
      <c r="G122" s="3" t="s">
        <v>2725</v>
      </c>
      <c r="H122" s="4" t="s">
        <v>1723</v>
      </c>
      <c r="I122" s="6"/>
      <c r="J122" s="4" t="s">
        <v>1724</v>
      </c>
      <c r="K122" s="4" t="s">
        <v>1725</v>
      </c>
    </row>
    <row r="123" spans="1:11" s="204" customFormat="1" ht="31.5" x14ac:dyDescent="0.25">
      <c r="A123" s="13" t="s">
        <v>5204</v>
      </c>
      <c r="B123" s="2" t="s">
        <v>70</v>
      </c>
      <c r="C123" s="247"/>
      <c r="D123" s="3" t="s">
        <v>52</v>
      </c>
      <c r="E123" s="3" t="s">
        <v>1070</v>
      </c>
      <c r="F123" s="3" t="s">
        <v>71</v>
      </c>
      <c r="G123" s="3" t="s">
        <v>2725</v>
      </c>
      <c r="H123" s="4" t="s">
        <v>2339</v>
      </c>
      <c r="I123" s="6"/>
      <c r="J123" s="4" t="s">
        <v>2340</v>
      </c>
      <c r="K123" s="4" t="s">
        <v>2341</v>
      </c>
    </row>
    <row r="124" spans="1:11" s="204" customFormat="1" ht="31.5" x14ac:dyDescent="0.25">
      <c r="A124" s="13" t="s">
        <v>5205</v>
      </c>
      <c r="B124" s="2" t="s">
        <v>349</v>
      </c>
      <c r="C124" s="247"/>
      <c r="D124" s="3" t="s">
        <v>52</v>
      </c>
      <c r="E124" s="3" t="s">
        <v>1096</v>
      </c>
      <c r="F124" s="3" t="s">
        <v>350</v>
      </c>
      <c r="G124" s="3" t="s">
        <v>2725</v>
      </c>
      <c r="H124" s="4" t="s">
        <v>2106</v>
      </c>
      <c r="I124" s="6"/>
      <c r="J124" s="9" t="s">
        <v>2107</v>
      </c>
      <c r="K124" s="4" t="s">
        <v>21</v>
      </c>
    </row>
    <row r="125" spans="1:11" s="204" customFormat="1" ht="47.25" x14ac:dyDescent="0.25">
      <c r="A125" s="13" t="s">
        <v>5206</v>
      </c>
      <c r="B125" s="2" t="s">
        <v>678</v>
      </c>
      <c r="C125" s="247"/>
      <c r="D125" s="3" t="s">
        <v>52</v>
      </c>
      <c r="E125" s="3" t="s">
        <v>1050</v>
      </c>
      <c r="F125" s="3" t="s">
        <v>679</v>
      </c>
      <c r="G125" s="3" t="s">
        <v>2725</v>
      </c>
      <c r="H125" s="4" t="s">
        <v>1195</v>
      </c>
      <c r="I125" s="6"/>
      <c r="J125" s="4" t="s">
        <v>1196</v>
      </c>
      <c r="K125" s="4" t="s">
        <v>1197</v>
      </c>
    </row>
    <row r="126" spans="1:11" s="204" customFormat="1" ht="31.5" x14ac:dyDescent="0.25">
      <c r="A126" s="13" t="s">
        <v>5207</v>
      </c>
      <c r="B126" s="2" t="s">
        <v>683</v>
      </c>
      <c r="C126" s="247"/>
      <c r="D126" s="3" t="s">
        <v>52</v>
      </c>
      <c r="E126" s="3" t="s">
        <v>1043</v>
      </c>
      <c r="F126" s="3" t="s">
        <v>684</v>
      </c>
      <c r="G126" s="3" t="s">
        <v>2725</v>
      </c>
      <c r="H126" s="4" t="s">
        <v>1212</v>
      </c>
      <c r="I126" s="6"/>
      <c r="J126" s="4" t="s">
        <v>1213</v>
      </c>
      <c r="K126" s="4" t="s">
        <v>21</v>
      </c>
    </row>
    <row r="127" spans="1:11" s="204" customFormat="1" ht="31.5" x14ac:dyDescent="0.25">
      <c r="A127" s="13" t="s">
        <v>5208</v>
      </c>
      <c r="B127" s="2" t="s">
        <v>532</v>
      </c>
      <c r="C127" s="247"/>
      <c r="D127" s="3" t="s">
        <v>52</v>
      </c>
      <c r="E127" s="3" t="s">
        <v>1040</v>
      </c>
      <c r="F127" s="3" t="s">
        <v>533</v>
      </c>
      <c r="G127" s="3" t="s">
        <v>2725</v>
      </c>
      <c r="H127" s="4" t="s">
        <v>1457</v>
      </c>
      <c r="I127" s="6"/>
      <c r="J127" s="4" t="s">
        <v>1458</v>
      </c>
      <c r="K127" s="4" t="s">
        <v>21</v>
      </c>
    </row>
    <row r="128" spans="1:11" s="204" customFormat="1" ht="31.5" x14ac:dyDescent="0.25">
      <c r="A128" s="13" t="s">
        <v>5209</v>
      </c>
      <c r="B128" s="2" t="s">
        <v>535</v>
      </c>
      <c r="C128" s="247"/>
      <c r="D128" s="3" t="s">
        <v>52</v>
      </c>
      <c r="E128" s="3" t="s">
        <v>1027</v>
      </c>
      <c r="F128" s="3" t="s">
        <v>536</v>
      </c>
      <c r="G128" s="3" t="s">
        <v>2725</v>
      </c>
      <c r="H128" s="4" t="s">
        <v>1631</v>
      </c>
      <c r="I128" s="6"/>
      <c r="J128" s="4" t="s">
        <v>1632</v>
      </c>
      <c r="K128" s="4" t="s">
        <v>1633</v>
      </c>
    </row>
    <row r="129" spans="1:11" s="204" customFormat="1" ht="31.5" x14ac:dyDescent="0.25">
      <c r="A129" s="13" t="s">
        <v>5210</v>
      </c>
      <c r="B129" s="2" t="s">
        <v>681</v>
      </c>
      <c r="C129" s="247"/>
      <c r="D129" s="3" t="s">
        <v>52</v>
      </c>
      <c r="E129" s="3" t="s">
        <v>1044</v>
      </c>
      <c r="F129" s="3" t="s">
        <v>682</v>
      </c>
      <c r="G129" s="3" t="s">
        <v>2725</v>
      </c>
      <c r="H129" s="4" t="s">
        <v>1827</v>
      </c>
      <c r="I129" s="6"/>
      <c r="J129" s="4" t="s">
        <v>1828</v>
      </c>
      <c r="K129" s="4" t="s">
        <v>1829</v>
      </c>
    </row>
    <row r="130" spans="1:11" s="204" customFormat="1" ht="47.25" x14ac:dyDescent="0.25">
      <c r="A130" s="13" t="s">
        <v>5211</v>
      </c>
      <c r="B130" s="14" t="s">
        <v>1008</v>
      </c>
      <c r="C130" s="248"/>
      <c r="D130" s="10" t="s">
        <v>52</v>
      </c>
      <c r="E130" s="10" t="s">
        <v>2949</v>
      </c>
      <c r="F130" s="13" t="s">
        <v>1009</v>
      </c>
      <c r="G130" s="3" t="s">
        <v>2725</v>
      </c>
      <c r="H130" s="18" t="s">
        <v>2204</v>
      </c>
      <c r="I130" s="6"/>
      <c r="J130" s="17" t="s">
        <v>2205</v>
      </c>
      <c r="K130" s="18"/>
    </row>
    <row r="131" spans="1:11" s="204" customFormat="1" ht="47.25" x14ac:dyDescent="0.25">
      <c r="A131" s="13" t="s">
        <v>5212</v>
      </c>
      <c r="B131" s="14" t="s">
        <v>2480</v>
      </c>
      <c r="C131" s="248"/>
      <c r="D131" s="10" t="s">
        <v>52</v>
      </c>
      <c r="E131" s="10" t="s">
        <v>1027</v>
      </c>
      <c r="F131" s="13" t="s">
        <v>2485</v>
      </c>
      <c r="G131" s="3" t="s">
        <v>2725</v>
      </c>
      <c r="H131" s="17" t="s">
        <v>2482</v>
      </c>
      <c r="I131" s="6"/>
      <c r="J131" s="17" t="s">
        <v>2481</v>
      </c>
      <c r="K131" s="18"/>
    </row>
    <row r="132" spans="1:11" s="204" customFormat="1" ht="31.5" x14ac:dyDescent="0.25">
      <c r="A132" s="13" t="s">
        <v>5213</v>
      </c>
      <c r="B132" s="2" t="s">
        <v>97</v>
      </c>
      <c r="C132" s="247" t="s">
        <v>988</v>
      </c>
      <c r="D132" s="3" t="s">
        <v>19</v>
      </c>
      <c r="E132" s="3" t="s">
        <v>1070</v>
      </c>
      <c r="F132" s="3" t="s">
        <v>98</v>
      </c>
      <c r="G132" s="3" t="s">
        <v>988</v>
      </c>
      <c r="H132" s="4" t="s">
        <v>1971</v>
      </c>
      <c r="I132" s="6"/>
      <c r="J132" s="4" t="s">
        <v>1972</v>
      </c>
      <c r="K132" s="19" t="s">
        <v>1973</v>
      </c>
    </row>
    <row r="133" spans="1:11" s="204" customFormat="1" ht="47.25" x14ac:dyDescent="0.25">
      <c r="A133" s="13" t="s">
        <v>5214</v>
      </c>
      <c r="B133" s="2" t="s">
        <v>507</v>
      </c>
      <c r="C133" s="247"/>
      <c r="D133" s="3" t="s">
        <v>19</v>
      </c>
      <c r="E133" s="3" t="s">
        <v>1070</v>
      </c>
      <c r="F133" s="3" t="s">
        <v>508</v>
      </c>
      <c r="G133" s="3" t="s">
        <v>988</v>
      </c>
      <c r="H133" s="4" t="s">
        <v>2312</v>
      </c>
      <c r="I133" s="6"/>
      <c r="J133" s="4" t="s">
        <v>2313</v>
      </c>
      <c r="K133" s="4" t="s">
        <v>2314</v>
      </c>
    </row>
    <row r="134" spans="1:11" s="204" customFormat="1" ht="31.5" x14ac:dyDescent="0.25">
      <c r="A134" s="13" t="s">
        <v>5215</v>
      </c>
      <c r="B134" s="2" t="s">
        <v>639</v>
      </c>
      <c r="C134" s="247"/>
      <c r="D134" s="3" t="s">
        <v>52</v>
      </c>
      <c r="E134" s="3" t="s">
        <v>1030</v>
      </c>
      <c r="F134" s="3" t="s">
        <v>640</v>
      </c>
      <c r="G134" s="3" t="s">
        <v>988</v>
      </c>
      <c r="H134" s="4" t="s">
        <v>1562</v>
      </c>
      <c r="I134" s="6"/>
      <c r="J134" s="4" t="s">
        <v>1563</v>
      </c>
      <c r="K134" s="19" t="s">
        <v>1564</v>
      </c>
    </row>
    <row r="135" spans="1:11" s="204" customFormat="1" ht="47.25" x14ac:dyDescent="0.25">
      <c r="A135" s="13" t="s">
        <v>5216</v>
      </c>
      <c r="B135" s="2" t="s">
        <v>582</v>
      </c>
      <c r="C135" s="247"/>
      <c r="D135" s="3" t="s">
        <v>52</v>
      </c>
      <c r="E135" s="3" t="s">
        <v>1051</v>
      </c>
      <c r="F135" s="3" t="s">
        <v>583</v>
      </c>
      <c r="G135" s="3" t="s">
        <v>988</v>
      </c>
      <c r="H135" s="4" t="s">
        <v>2094</v>
      </c>
      <c r="I135" s="6"/>
      <c r="J135" s="4" t="s">
        <v>2095</v>
      </c>
      <c r="K135" s="19" t="s">
        <v>2096</v>
      </c>
    </row>
    <row r="136" spans="1:11" s="204" customFormat="1" ht="47.25" x14ac:dyDescent="0.25">
      <c r="A136" s="13" t="s">
        <v>5217</v>
      </c>
      <c r="B136" s="2" t="s">
        <v>646</v>
      </c>
      <c r="C136" s="247"/>
      <c r="D136" s="3" t="s">
        <v>52</v>
      </c>
      <c r="E136" s="3" t="s">
        <v>1033</v>
      </c>
      <c r="F136" s="3" t="s">
        <v>647</v>
      </c>
      <c r="G136" s="3" t="s">
        <v>988</v>
      </c>
      <c r="H136" s="4" t="s">
        <v>1174</v>
      </c>
      <c r="I136" s="6"/>
      <c r="J136" s="4" t="s">
        <v>1175</v>
      </c>
      <c r="K136" s="19" t="s">
        <v>1176</v>
      </c>
    </row>
    <row r="137" spans="1:11" s="204" customFormat="1" ht="47.25" x14ac:dyDescent="0.25">
      <c r="A137" s="13" t="s">
        <v>5218</v>
      </c>
      <c r="B137" s="2" t="s">
        <v>637</v>
      </c>
      <c r="C137" s="247"/>
      <c r="D137" s="3" t="s">
        <v>19</v>
      </c>
      <c r="E137" s="3" t="s">
        <v>1058</v>
      </c>
      <c r="F137" s="3" t="s">
        <v>638</v>
      </c>
      <c r="G137" s="3" t="s">
        <v>988</v>
      </c>
      <c r="H137" s="4" t="s">
        <v>1248</v>
      </c>
      <c r="I137" s="6"/>
      <c r="J137" s="9" t="s">
        <v>1249</v>
      </c>
      <c r="K137" s="19" t="s">
        <v>1250</v>
      </c>
    </row>
    <row r="138" spans="1:11" s="204" customFormat="1" ht="31.5" x14ac:dyDescent="0.25">
      <c r="A138" s="13" t="s">
        <v>5219</v>
      </c>
      <c r="B138" s="2" t="s">
        <v>636</v>
      </c>
      <c r="C138" s="247"/>
      <c r="D138" s="3" t="s">
        <v>52</v>
      </c>
      <c r="E138" s="3" t="s">
        <v>1073</v>
      </c>
      <c r="F138" s="3" t="s">
        <v>614</v>
      </c>
      <c r="G138" s="3" t="s">
        <v>988</v>
      </c>
      <c r="H138" s="4" t="s">
        <v>1533</v>
      </c>
      <c r="I138" s="6"/>
      <c r="J138" s="4" t="s">
        <v>1534</v>
      </c>
      <c r="K138" s="19" t="s">
        <v>1535</v>
      </c>
    </row>
    <row r="139" spans="1:11" s="204" customFormat="1" ht="31.5" x14ac:dyDescent="0.25">
      <c r="A139" s="13" t="s">
        <v>5220</v>
      </c>
      <c r="B139" s="2" t="s">
        <v>586</v>
      </c>
      <c r="C139" s="247"/>
      <c r="D139" s="3" t="s">
        <v>52</v>
      </c>
      <c r="E139" s="3" t="s">
        <v>1075</v>
      </c>
      <c r="F139" s="3" t="s">
        <v>587</v>
      </c>
      <c r="G139" s="3" t="s">
        <v>988</v>
      </c>
      <c r="H139" s="4" t="s">
        <v>1552</v>
      </c>
      <c r="I139" s="6"/>
      <c r="J139" s="4" t="s">
        <v>1553</v>
      </c>
      <c r="K139" s="19" t="s">
        <v>1554</v>
      </c>
    </row>
    <row r="140" spans="1:11" s="204" customFormat="1" ht="31.5" x14ac:dyDescent="0.25">
      <c r="A140" s="13" t="s">
        <v>5221</v>
      </c>
      <c r="B140" s="2" t="s">
        <v>549</v>
      </c>
      <c r="C140" s="247"/>
      <c r="D140" s="3" t="s">
        <v>52</v>
      </c>
      <c r="E140" s="3" t="s">
        <v>1036</v>
      </c>
      <c r="F140" s="3" t="s">
        <v>550</v>
      </c>
      <c r="G140" s="3" t="s">
        <v>988</v>
      </c>
      <c r="H140" s="4" t="s">
        <v>1585</v>
      </c>
      <c r="I140" s="6"/>
      <c r="J140" s="4" t="s">
        <v>1586</v>
      </c>
      <c r="K140" s="19" t="s">
        <v>1587</v>
      </c>
    </row>
    <row r="141" spans="1:11" s="204" customFormat="1" ht="31.5" x14ac:dyDescent="0.25">
      <c r="A141" s="13" t="s">
        <v>5222</v>
      </c>
      <c r="B141" s="14" t="s">
        <v>1015</v>
      </c>
      <c r="C141" s="248"/>
      <c r="D141" s="10" t="s">
        <v>52</v>
      </c>
      <c r="E141" s="10" t="s">
        <v>2960</v>
      </c>
      <c r="F141" s="13" t="s">
        <v>2759</v>
      </c>
      <c r="G141" s="3" t="s">
        <v>988</v>
      </c>
      <c r="H141" s="18" t="s">
        <v>1704</v>
      </c>
      <c r="I141" s="6"/>
      <c r="J141" s="17" t="s">
        <v>1705</v>
      </c>
      <c r="K141" s="19" t="s">
        <v>1706</v>
      </c>
    </row>
    <row r="142" spans="1:11" s="204" customFormat="1" ht="47.25" x14ac:dyDescent="0.25">
      <c r="A142" s="13" t="s">
        <v>5223</v>
      </c>
      <c r="B142" s="14" t="s">
        <v>1012</v>
      </c>
      <c r="C142" s="248"/>
      <c r="D142" s="10" t="s">
        <v>52</v>
      </c>
      <c r="E142" s="10" t="s">
        <v>3262</v>
      </c>
      <c r="F142" s="13" t="s">
        <v>1013</v>
      </c>
      <c r="G142" s="3" t="s">
        <v>988</v>
      </c>
      <c r="H142" s="18" t="s">
        <v>2261</v>
      </c>
      <c r="I142" s="6"/>
      <c r="J142" s="17" t="s">
        <v>2262</v>
      </c>
      <c r="K142" s="19" t="s">
        <v>2263</v>
      </c>
    </row>
    <row r="143" spans="1:11" s="204" customFormat="1" ht="31.5" x14ac:dyDescent="0.25">
      <c r="A143" s="13" t="s">
        <v>5224</v>
      </c>
      <c r="B143" s="2" t="s">
        <v>694</v>
      </c>
      <c r="C143" s="247"/>
      <c r="D143" s="3" t="s">
        <v>52</v>
      </c>
      <c r="E143" s="3" t="s">
        <v>1070</v>
      </c>
      <c r="F143" s="3" t="s">
        <v>695</v>
      </c>
      <c r="G143" s="3" t="s">
        <v>988</v>
      </c>
      <c r="H143" s="4" t="s">
        <v>2376</v>
      </c>
      <c r="I143" s="6"/>
      <c r="J143" s="4" t="s">
        <v>2377</v>
      </c>
      <c r="K143" s="4" t="s">
        <v>2378</v>
      </c>
    </row>
    <row r="144" spans="1:11" s="204" customFormat="1" ht="31.5" x14ac:dyDescent="0.25">
      <c r="A144" s="13" t="s">
        <v>5225</v>
      </c>
      <c r="B144" s="2" t="s">
        <v>2486</v>
      </c>
      <c r="C144" s="247"/>
      <c r="D144" s="3" t="s">
        <v>19</v>
      </c>
      <c r="E144" s="3" t="s">
        <v>1071</v>
      </c>
      <c r="F144" s="8" t="s">
        <v>2490</v>
      </c>
      <c r="G144" s="3" t="s">
        <v>988</v>
      </c>
      <c r="H144" s="4" t="s">
        <v>2488</v>
      </c>
      <c r="I144" s="6"/>
      <c r="J144" s="9" t="s">
        <v>2489</v>
      </c>
      <c r="K144" s="19"/>
    </row>
    <row r="145" spans="1:11" s="204" customFormat="1" ht="31.5" x14ac:dyDescent="0.25">
      <c r="A145" s="13" t="s">
        <v>5226</v>
      </c>
      <c r="B145" s="14" t="s">
        <v>1016</v>
      </c>
      <c r="C145" s="248"/>
      <c r="D145" s="10" t="s">
        <v>52</v>
      </c>
      <c r="E145" s="10" t="s">
        <v>1043</v>
      </c>
      <c r="F145" s="13" t="s">
        <v>1017</v>
      </c>
      <c r="G145" s="10" t="s">
        <v>988</v>
      </c>
      <c r="H145" s="18" t="s">
        <v>1859</v>
      </c>
      <c r="I145" s="6"/>
      <c r="J145" s="17" t="s">
        <v>1860</v>
      </c>
      <c r="K145" s="19" t="s">
        <v>1861</v>
      </c>
    </row>
    <row r="146" spans="1:11" s="204" customFormat="1" ht="31.5" x14ac:dyDescent="0.25">
      <c r="A146" s="13" t="s">
        <v>5227</v>
      </c>
      <c r="B146" s="14" t="s">
        <v>1154</v>
      </c>
      <c r="C146" s="248" t="s">
        <v>2720</v>
      </c>
      <c r="D146" s="10" t="s">
        <v>19</v>
      </c>
      <c r="E146" s="10" t="s">
        <v>1046</v>
      </c>
      <c r="F146" s="13" t="s">
        <v>1155</v>
      </c>
      <c r="G146" s="10" t="s">
        <v>2720</v>
      </c>
      <c r="H146" s="4" t="s">
        <v>2440</v>
      </c>
      <c r="I146" s="6"/>
      <c r="J146" s="4" t="s">
        <v>2441</v>
      </c>
      <c r="K146" s="4"/>
    </row>
    <row r="147" spans="1:11" s="204" customFormat="1" ht="31.5" x14ac:dyDescent="0.25">
      <c r="A147" s="13" t="s">
        <v>5228</v>
      </c>
      <c r="B147" s="14" t="s">
        <v>2568</v>
      </c>
      <c r="C147" s="248"/>
      <c r="D147" s="10" t="s">
        <v>19</v>
      </c>
      <c r="E147" s="19" t="s">
        <v>2963</v>
      </c>
      <c r="F147" s="13" t="s">
        <v>3267</v>
      </c>
      <c r="G147" s="10" t="s">
        <v>2720</v>
      </c>
      <c r="H147" s="10" t="s">
        <v>2571</v>
      </c>
      <c r="I147" s="6"/>
      <c r="J147" s="20"/>
      <c r="K147" s="19"/>
    </row>
    <row r="148" spans="1:11" s="204" customFormat="1" ht="31.5" x14ac:dyDescent="0.25">
      <c r="A148" s="13" t="s">
        <v>5260</v>
      </c>
      <c r="B148" s="2" t="s">
        <v>179</v>
      </c>
      <c r="C148" s="247" t="s">
        <v>4950</v>
      </c>
      <c r="D148" s="3" t="s">
        <v>19</v>
      </c>
      <c r="E148" s="3" t="s">
        <v>2790</v>
      </c>
      <c r="F148" s="3" t="s">
        <v>180</v>
      </c>
      <c r="G148" s="10" t="s">
        <v>991</v>
      </c>
      <c r="H148" s="4" t="s">
        <v>1785</v>
      </c>
      <c r="I148" s="6"/>
      <c r="J148" s="4" t="s">
        <v>1786</v>
      </c>
      <c r="K148" s="19" t="s">
        <v>1787</v>
      </c>
    </row>
    <row r="149" spans="1:11" s="204" customFormat="1" ht="47.25" x14ac:dyDescent="0.25">
      <c r="A149" s="13" t="s">
        <v>5229</v>
      </c>
      <c r="B149" s="2" t="s">
        <v>689</v>
      </c>
      <c r="C149" s="247"/>
      <c r="D149" s="3" t="s">
        <v>52</v>
      </c>
      <c r="E149" s="3" t="s">
        <v>1039</v>
      </c>
      <c r="F149" s="3" t="s">
        <v>690</v>
      </c>
      <c r="G149" s="3" t="s">
        <v>991</v>
      </c>
      <c r="H149" s="4" t="s">
        <v>2110</v>
      </c>
      <c r="I149" s="6"/>
      <c r="J149" s="4" t="s">
        <v>2111</v>
      </c>
      <c r="K149" s="19" t="s">
        <v>2112</v>
      </c>
    </row>
    <row r="150" spans="1:11" s="204" customFormat="1" ht="31.5" x14ac:dyDescent="0.25">
      <c r="A150" s="13" t="s">
        <v>5230</v>
      </c>
      <c r="B150" s="2" t="s">
        <v>692</v>
      </c>
      <c r="C150" s="247"/>
      <c r="D150" s="3" t="s">
        <v>52</v>
      </c>
      <c r="E150" s="3" t="s">
        <v>1070</v>
      </c>
      <c r="F150" s="3" t="s">
        <v>693</v>
      </c>
      <c r="G150" s="3" t="s">
        <v>991</v>
      </c>
      <c r="H150" s="4" t="s">
        <v>2229</v>
      </c>
      <c r="I150" s="6"/>
      <c r="J150" s="4" t="s">
        <v>2230</v>
      </c>
      <c r="K150" s="19" t="s">
        <v>2231</v>
      </c>
    </row>
    <row r="151" spans="1:11" s="204" customFormat="1" ht="31.5" x14ac:dyDescent="0.25">
      <c r="A151" s="13" t="s">
        <v>5231</v>
      </c>
      <c r="B151" s="2" t="s">
        <v>644</v>
      </c>
      <c r="C151" s="247"/>
      <c r="D151" s="3" t="s">
        <v>52</v>
      </c>
      <c r="E151" s="3" t="s">
        <v>1070</v>
      </c>
      <c r="F151" s="3" t="s">
        <v>645</v>
      </c>
      <c r="G151" s="3" t="s">
        <v>991</v>
      </c>
      <c r="H151" s="4" t="s">
        <v>1903</v>
      </c>
      <c r="I151" s="6"/>
      <c r="J151" s="4" t="s">
        <v>1904</v>
      </c>
      <c r="K151" s="19" t="s">
        <v>1905</v>
      </c>
    </row>
    <row r="152" spans="1:11" s="204" customFormat="1" ht="31.5" x14ac:dyDescent="0.25">
      <c r="A152" s="13" t="s">
        <v>5232</v>
      </c>
      <c r="B152" s="2" t="s">
        <v>603</v>
      </c>
      <c r="C152" s="247"/>
      <c r="D152" s="3" t="s">
        <v>52</v>
      </c>
      <c r="E152" s="3" t="s">
        <v>1070</v>
      </c>
      <c r="F152" s="3" t="s">
        <v>604</v>
      </c>
      <c r="G152" s="3" t="s">
        <v>991</v>
      </c>
      <c r="H152" s="4" t="s">
        <v>1486</v>
      </c>
      <c r="I152" s="6"/>
      <c r="J152" s="9" t="s">
        <v>1487</v>
      </c>
      <c r="K152" s="4" t="s">
        <v>21</v>
      </c>
    </row>
    <row r="153" spans="1:11" s="204" customFormat="1" ht="31.5" x14ac:dyDescent="0.25">
      <c r="A153" s="13" t="s">
        <v>5233</v>
      </c>
      <c r="B153" s="2" t="s">
        <v>443</v>
      </c>
      <c r="C153" s="247"/>
      <c r="D153" s="3" t="s">
        <v>52</v>
      </c>
      <c r="E153" s="3" t="s">
        <v>1068</v>
      </c>
      <c r="F153" s="3" t="s">
        <v>444</v>
      </c>
      <c r="G153" s="3" t="s">
        <v>991</v>
      </c>
      <c r="H153" s="4" t="s">
        <v>1804</v>
      </c>
      <c r="I153" s="6"/>
      <c r="J153" s="9" t="s">
        <v>1805</v>
      </c>
      <c r="K153" s="19" t="s">
        <v>1806</v>
      </c>
    </row>
    <row r="154" spans="1:11" s="204" customFormat="1" ht="47.25" x14ac:dyDescent="0.25">
      <c r="A154" s="13" t="s">
        <v>5234</v>
      </c>
      <c r="B154" s="2" t="s">
        <v>607</v>
      </c>
      <c r="C154" s="247"/>
      <c r="D154" s="3" t="s">
        <v>52</v>
      </c>
      <c r="E154" s="3" t="s">
        <v>1032</v>
      </c>
      <c r="F154" s="3" t="s">
        <v>608</v>
      </c>
      <c r="G154" s="3" t="s">
        <v>991</v>
      </c>
      <c r="H154" s="4" t="s">
        <v>1895</v>
      </c>
      <c r="I154" s="6"/>
      <c r="J154" s="9" t="s">
        <v>1896</v>
      </c>
      <c r="K154" s="4" t="s">
        <v>1897</v>
      </c>
    </row>
    <row r="155" spans="1:11" s="204" customFormat="1" ht="31.5" x14ac:dyDescent="0.25">
      <c r="A155" s="13" t="s">
        <v>5235</v>
      </c>
      <c r="B155" s="2" t="s">
        <v>471</v>
      </c>
      <c r="C155" s="247"/>
      <c r="D155" s="3" t="s">
        <v>52</v>
      </c>
      <c r="E155" s="3" t="s">
        <v>1027</v>
      </c>
      <c r="F155" s="3" t="s">
        <v>472</v>
      </c>
      <c r="G155" s="3" t="s">
        <v>991</v>
      </c>
      <c r="H155" s="4" t="s">
        <v>1911</v>
      </c>
      <c r="I155" s="6"/>
      <c r="J155" s="9" t="s">
        <v>1912</v>
      </c>
      <c r="K155" s="19" t="s">
        <v>1913</v>
      </c>
    </row>
    <row r="156" spans="1:11" s="204" customFormat="1" ht="31.5" x14ac:dyDescent="0.25">
      <c r="A156" s="13" t="s">
        <v>5236</v>
      </c>
      <c r="B156" s="2" t="s">
        <v>417</v>
      </c>
      <c r="C156" s="247"/>
      <c r="D156" s="3" t="s">
        <v>52</v>
      </c>
      <c r="E156" s="3" t="s">
        <v>1072</v>
      </c>
      <c r="F156" s="3" t="s">
        <v>418</v>
      </c>
      <c r="G156" s="3" t="s">
        <v>991</v>
      </c>
      <c r="H156" s="4" t="s">
        <v>2371</v>
      </c>
      <c r="I156" s="6"/>
      <c r="J156" s="4" t="s">
        <v>2372</v>
      </c>
      <c r="K156" s="19" t="s">
        <v>2373</v>
      </c>
    </row>
    <row r="157" spans="1:11" s="204" customFormat="1" ht="31.5" x14ac:dyDescent="0.25">
      <c r="A157" s="13" t="s">
        <v>5237</v>
      </c>
      <c r="B157" s="2" t="s">
        <v>458</v>
      </c>
      <c r="C157" s="247"/>
      <c r="D157" s="3" t="s">
        <v>52</v>
      </c>
      <c r="E157" s="3" t="s">
        <v>1029</v>
      </c>
      <c r="F157" s="3" t="s">
        <v>459</v>
      </c>
      <c r="G157" s="3" t="s">
        <v>991</v>
      </c>
      <c r="H157" s="4" t="s">
        <v>2427</v>
      </c>
      <c r="I157" s="6"/>
      <c r="J157" s="4" t="s">
        <v>2428</v>
      </c>
      <c r="K157" s="4" t="s">
        <v>2429</v>
      </c>
    </row>
    <row r="158" spans="1:11" s="204" customFormat="1" ht="31.5" x14ac:dyDescent="0.25">
      <c r="A158" s="13" t="s">
        <v>5238</v>
      </c>
      <c r="B158" s="2" t="s">
        <v>251</v>
      </c>
      <c r="C158" s="247"/>
      <c r="D158" s="3" t="s">
        <v>52</v>
      </c>
      <c r="E158" s="3" t="s">
        <v>1031</v>
      </c>
      <c r="F158" s="3" t="s">
        <v>252</v>
      </c>
      <c r="G158" s="3" t="s">
        <v>991</v>
      </c>
      <c r="H158" s="4" t="s">
        <v>1139</v>
      </c>
      <c r="I158" s="6"/>
      <c r="J158" s="4" t="s">
        <v>2114</v>
      </c>
      <c r="K158" s="4" t="s">
        <v>2115</v>
      </c>
    </row>
    <row r="159" spans="1:11" s="204" customFormat="1" ht="31.5" x14ac:dyDescent="0.25">
      <c r="A159" s="13" t="s">
        <v>5239</v>
      </c>
      <c r="B159" s="2" t="s">
        <v>240</v>
      </c>
      <c r="C159" s="247"/>
      <c r="D159" s="3" t="s">
        <v>52</v>
      </c>
      <c r="E159" s="3" t="s">
        <v>1031</v>
      </c>
      <c r="F159" s="3" t="s">
        <v>241</v>
      </c>
      <c r="G159" s="3" t="s">
        <v>991</v>
      </c>
      <c r="H159" s="4" t="s">
        <v>1840</v>
      </c>
      <c r="I159" s="6"/>
      <c r="J159" s="4" t="s">
        <v>1841</v>
      </c>
      <c r="K159" s="19" t="s">
        <v>1842</v>
      </c>
    </row>
    <row r="160" spans="1:11" s="204" customFormat="1" ht="31.5" x14ac:dyDescent="0.25">
      <c r="A160" s="13" t="s">
        <v>5240</v>
      </c>
      <c r="B160" s="2" t="s">
        <v>276</v>
      </c>
      <c r="C160" s="247"/>
      <c r="D160" s="3" t="s">
        <v>19</v>
      </c>
      <c r="E160" s="3" t="s">
        <v>1072</v>
      </c>
      <c r="F160" s="3" t="s">
        <v>277</v>
      </c>
      <c r="G160" s="3" t="s">
        <v>991</v>
      </c>
      <c r="H160" s="4" t="s">
        <v>1500</v>
      </c>
      <c r="I160" s="6"/>
      <c r="J160" s="4" t="s">
        <v>1501</v>
      </c>
      <c r="K160" s="19" t="s">
        <v>1502</v>
      </c>
    </row>
    <row r="161" spans="1:11" s="204" customFormat="1" ht="31.5" x14ac:dyDescent="0.25">
      <c r="A161" s="13" t="s">
        <v>5241</v>
      </c>
      <c r="B161" s="2" t="s">
        <v>539</v>
      </c>
      <c r="C161" s="247"/>
      <c r="D161" s="3" t="s">
        <v>52</v>
      </c>
      <c r="E161" s="3" t="s">
        <v>1071</v>
      </c>
      <c r="F161" s="3" t="s">
        <v>540</v>
      </c>
      <c r="G161" s="3" t="s">
        <v>991</v>
      </c>
      <c r="H161" s="4" t="s">
        <v>2238</v>
      </c>
      <c r="I161" s="6"/>
      <c r="J161" s="4" t="s">
        <v>2239</v>
      </c>
      <c r="K161" s="4" t="s">
        <v>21</v>
      </c>
    </row>
    <row r="162" spans="1:11" s="204" customFormat="1" ht="31.5" x14ac:dyDescent="0.25">
      <c r="A162" s="13" t="s">
        <v>5242</v>
      </c>
      <c r="B162" s="2" t="s">
        <v>445</v>
      </c>
      <c r="C162" s="247"/>
      <c r="D162" s="3" t="s">
        <v>52</v>
      </c>
      <c r="E162" s="3" t="s">
        <v>1056</v>
      </c>
      <c r="F162" s="3" t="s">
        <v>446</v>
      </c>
      <c r="G162" s="3" t="s">
        <v>991</v>
      </c>
      <c r="H162" s="4" t="s">
        <v>1238</v>
      </c>
      <c r="I162" s="6"/>
      <c r="J162" s="4" t="s">
        <v>1239</v>
      </c>
      <c r="K162" s="4" t="s">
        <v>1240</v>
      </c>
    </row>
    <row r="163" spans="1:11" s="204" customFormat="1" ht="47.25" x14ac:dyDescent="0.25">
      <c r="A163" s="13" t="s">
        <v>5243</v>
      </c>
      <c r="B163" s="2" t="s">
        <v>696</v>
      </c>
      <c r="C163" s="247"/>
      <c r="D163" s="3" t="s">
        <v>19</v>
      </c>
      <c r="E163" s="3" t="s">
        <v>2849</v>
      </c>
      <c r="F163" s="3" t="s">
        <v>697</v>
      </c>
      <c r="G163" s="3" t="s">
        <v>991</v>
      </c>
      <c r="H163" s="4" t="s">
        <v>1326</v>
      </c>
      <c r="I163" s="6"/>
      <c r="J163" s="4" t="s">
        <v>1327</v>
      </c>
      <c r="K163" s="19" t="s">
        <v>1328</v>
      </c>
    </row>
    <row r="164" spans="1:11" s="204" customFormat="1" ht="31.5" x14ac:dyDescent="0.25">
      <c r="A164" s="13" t="s">
        <v>5244</v>
      </c>
      <c r="B164" s="2" t="s">
        <v>580</v>
      </c>
      <c r="C164" s="247"/>
      <c r="D164" s="3" t="s">
        <v>19</v>
      </c>
      <c r="E164" s="3" t="s">
        <v>1030</v>
      </c>
      <c r="F164" s="3" t="s">
        <v>581</v>
      </c>
      <c r="G164" s="3" t="s">
        <v>991</v>
      </c>
      <c r="H164" s="4" t="s">
        <v>1345</v>
      </c>
      <c r="I164" s="6"/>
      <c r="J164" s="4" t="s">
        <v>1346</v>
      </c>
      <c r="K164" s="4" t="s">
        <v>21</v>
      </c>
    </row>
    <row r="165" spans="1:11" s="204" customFormat="1" ht="31.5" x14ac:dyDescent="0.25">
      <c r="A165" s="13" t="s">
        <v>5245</v>
      </c>
      <c r="B165" s="2" t="s">
        <v>595</v>
      </c>
      <c r="C165" s="247"/>
      <c r="D165" s="3" t="s">
        <v>52</v>
      </c>
      <c r="E165" s="3" t="s">
        <v>1059</v>
      </c>
      <c r="F165" s="3" t="s">
        <v>596</v>
      </c>
      <c r="G165" s="3" t="s">
        <v>991</v>
      </c>
      <c r="H165" s="4" t="s">
        <v>1362</v>
      </c>
      <c r="I165" s="6"/>
      <c r="J165" s="4" t="s">
        <v>1363</v>
      </c>
      <c r="K165" s="4" t="s">
        <v>21</v>
      </c>
    </row>
    <row r="166" spans="1:11" s="204" customFormat="1" ht="31.5" x14ac:dyDescent="0.25">
      <c r="A166" s="13" t="s">
        <v>5246</v>
      </c>
      <c r="B166" s="2" t="s">
        <v>567</v>
      </c>
      <c r="C166" s="247"/>
      <c r="D166" s="3" t="s">
        <v>19</v>
      </c>
      <c r="E166" s="3" t="s">
        <v>1041</v>
      </c>
      <c r="F166" s="3" t="s">
        <v>568</v>
      </c>
      <c r="G166" s="3" t="s">
        <v>991</v>
      </c>
      <c r="H166" s="4" t="s">
        <v>1546</v>
      </c>
      <c r="I166" s="6"/>
      <c r="J166" s="4" t="s">
        <v>1547</v>
      </c>
      <c r="K166" s="4" t="s">
        <v>21</v>
      </c>
    </row>
    <row r="167" spans="1:11" s="204" customFormat="1" ht="31.5" x14ac:dyDescent="0.25">
      <c r="A167" s="13" t="s">
        <v>5247</v>
      </c>
      <c r="B167" s="2" t="s">
        <v>353</v>
      </c>
      <c r="C167" s="247"/>
      <c r="D167" s="3" t="s">
        <v>19</v>
      </c>
      <c r="E167" s="3" t="s">
        <v>1040</v>
      </c>
      <c r="F167" s="3" t="s">
        <v>354</v>
      </c>
      <c r="G167" s="3" t="s">
        <v>991</v>
      </c>
      <c r="H167" s="4" t="s">
        <v>1615</v>
      </c>
      <c r="I167" s="6"/>
      <c r="J167" s="4" t="s">
        <v>1616</v>
      </c>
      <c r="K167" s="4" t="s">
        <v>1617</v>
      </c>
    </row>
    <row r="168" spans="1:11" s="204" customFormat="1" ht="31.5" x14ac:dyDescent="0.25">
      <c r="A168" s="13" t="s">
        <v>5248</v>
      </c>
      <c r="B168" s="2" t="s">
        <v>378</v>
      </c>
      <c r="C168" s="247"/>
      <c r="D168" s="3" t="s">
        <v>19</v>
      </c>
      <c r="E168" s="3" t="s">
        <v>1070</v>
      </c>
      <c r="F168" s="3" t="s">
        <v>379</v>
      </c>
      <c r="G168" s="3" t="s">
        <v>991</v>
      </c>
      <c r="H168" s="4" t="s">
        <v>1649</v>
      </c>
      <c r="I168" s="6"/>
      <c r="J168" s="4" t="s">
        <v>1650</v>
      </c>
      <c r="K168" s="4" t="s">
        <v>21</v>
      </c>
    </row>
    <row r="169" spans="1:11" s="204" customFormat="1" ht="31.5" x14ac:dyDescent="0.25">
      <c r="A169" s="13" t="s">
        <v>5249</v>
      </c>
      <c r="B169" s="2" t="s">
        <v>560</v>
      </c>
      <c r="C169" s="247"/>
      <c r="D169" s="3" t="s">
        <v>19</v>
      </c>
      <c r="E169" s="3" t="s">
        <v>1071</v>
      </c>
      <c r="F169" s="3" t="s">
        <v>561</v>
      </c>
      <c r="G169" s="3" t="s">
        <v>991</v>
      </c>
      <c r="H169" s="4" t="s">
        <v>1682</v>
      </c>
      <c r="I169" s="6"/>
      <c r="J169" s="4" t="s">
        <v>1683</v>
      </c>
      <c r="K169" s="4" t="s">
        <v>21</v>
      </c>
    </row>
    <row r="170" spans="1:11" s="204" customFormat="1" ht="31.5" x14ac:dyDescent="0.25">
      <c r="A170" s="13" t="s">
        <v>5250</v>
      </c>
      <c r="B170" s="2" t="s">
        <v>485</v>
      </c>
      <c r="C170" s="247"/>
      <c r="D170" s="3" t="s">
        <v>19</v>
      </c>
      <c r="E170" s="3" t="s">
        <v>1041</v>
      </c>
      <c r="F170" s="3" t="s">
        <v>486</v>
      </c>
      <c r="G170" s="3" t="s">
        <v>991</v>
      </c>
      <c r="H170" s="4" t="s">
        <v>1741</v>
      </c>
      <c r="I170" s="6"/>
      <c r="J170" s="9" t="s">
        <v>1742</v>
      </c>
      <c r="K170" s="19" t="s">
        <v>1743</v>
      </c>
    </row>
    <row r="171" spans="1:11" s="204" customFormat="1" ht="31.5" x14ac:dyDescent="0.25">
      <c r="A171" s="13" t="s">
        <v>5251</v>
      </c>
      <c r="B171" s="2" t="s">
        <v>513</v>
      </c>
      <c r="C171" s="247"/>
      <c r="D171" s="3" t="s">
        <v>52</v>
      </c>
      <c r="E171" s="3" t="s">
        <v>1070</v>
      </c>
      <c r="F171" s="3" t="s">
        <v>514</v>
      </c>
      <c r="G171" s="3" t="s">
        <v>991</v>
      </c>
      <c r="H171" s="4" t="s">
        <v>1746</v>
      </c>
      <c r="I171" s="6"/>
      <c r="J171" s="4" t="s">
        <v>1747</v>
      </c>
      <c r="K171" s="4" t="s">
        <v>21</v>
      </c>
    </row>
    <row r="172" spans="1:11" s="204" customFormat="1" ht="31.5" x14ac:dyDescent="0.25">
      <c r="A172" s="13" t="s">
        <v>5252</v>
      </c>
      <c r="B172" s="2" t="s">
        <v>400</v>
      </c>
      <c r="C172" s="247"/>
      <c r="D172" s="3" t="s">
        <v>19</v>
      </c>
      <c r="E172" s="3" t="s">
        <v>1070</v>
      </c>
      <c r="F172" s="3" t="s">
        <v>401</v>
      </c>
      <c r="G172" s="3" t="s">
        <v>991</v>
      </c>
      <c r="H172" s="4" t="s">
        <v>1136</v>
      </c>
      <c r="I172" s="6"/>
      <c r="J172" s="4" t="s">
        <v>1794</v>
      </c>
      <c r="K172" s="4" t="s">
        <v>1795</v>
      </c>
    </row>
    <row r="173" spans="1:11" s="204" customFormat="1" ht="31.5" x14ac:dyDescent="0.25">
      <c r="A173" s="13" t="s">
        <v>5253</v>
      </c>
      <c r="B173" s="2" t="s">
        <v>408</v>
      </c>
      <c r="C173" s="247"/>
      <c r="D173" s="3" t="s">
        <v>52</v>
      </c>
      <c r="E173" s="3" t="s">
        <v>1088</v>
      </c>
      <c r="F173" s="3" t="s">
        <v>71</v>
      </c>
      <c r="G173" s="3" t="s">
        <v>991</v>
      </c>
      <c r="H173" s="4" t="s">
        <v>1814</v>
      </c>
      <c r="I173" s="6"/>
      <c r="J173" s="4" t="s">
        <v>1815</v>
      </c>
      <c r="K173" s="4" t="s">
        <v>21</v>
      </c>
    </row>
    <row r="174" spans="1:11" s="204" customFormat="1" ht="31.5" x14ac:dyDescent="0.25">
      <c r="A174" s="13" t="s">
        <v>5254</v>
      </c>
      <c r="B174" s="2" t="s">
        <v>469</v>
      </c>
      <c r="C174" s="247"/>
      <c r="D174" s="3" t="s">
        <v>52</v>
      </c>
      <c r="E174" s="3" t="s">
        <v>1031</v>
      </c>
      <c r="F174" s="3" t="s">
        <v>617</v>
      </c>
      <c r="G174" s="3" t="s">
        <v>991</v>
      </c>
      <c r="H174" s="4" t="s">
        <v>1927</v>
      </c>
      <c r="I174" s="6"/>
      <c r="J174" s="4" t="s">
        <v>1928</v>
      </c>
      <c r="K174" s="19" t="s">
        <v>1929</v>
      </c>
    </row>
    <row r="175" spans="1:11" s="204" customFormat="1" ht="31.5" x14ac:dyDescent="0.25">
      <c r="A175" s="13" t="s">
        <v>5255</v>
      </c>
      <c r="B175" s="2" t="s">
        <v>427</v>
      </c>
      <c r="C175" s="247"/>
      <c r="D175" s="3" t="s">
        <v>19</v>
      </c>
      <c r="E175" s="3" t="s">
        <v>1094</v>
      </c>
      <c r="F175" s="3" t="s">
        <v>428</v>
      </c>
      <c r="G175" s="3" t="s">
        <v>991</v>
      </c>
      <c r="H175" s="4" t="s">
        <v>2004</v>
      </c>
      <c r="I175" s="6"/>
      <c r="J175" s="4" t="s">
        <v>2005</v>
      </c>
      <c r="K175" s="4" t="s">
        <v>2006</v>
      </c>
    </row>
    <row r="176" spans="1:11" s="204" customFormat="1" ht="47.25" x14ac:dyDescent="0.25">
      <c r="A176" s="13" t="s">
        <v>5256</v>
      </c>
      <c r="B176" s="2" t="s">
        <v>698</v>
      </c>
      <c r="C176" s="247"/>
      <c r="D176" s="3" t="s">
        <v>19</v>
      </c>
      <c r="E176" s="3" t="s">
        <v>1095</v>
      </c>
      <c r="F176" s="3" t="s">
        <v>699</v>
      </c>
      <c r="G176" s="3" t="s">
        <v>991</v>
      </c>
      <c r="H176" s="4" t="s">
        <v>2014</v>
      </c>
      <c r="I176" s="6"/>
      <c r="J176" s="4" t="s">
        <v>2015</v>
      </c>
      <c r="K176" s="19" t="s">
        <v>2016</v>
      </c>
    </row>
    <row r="177" spans="1:11" s="204" customFormat="1" ht="31.5" x14ac:dyDescent="0.25">
      <c r="A177" s="13" t="s">
        <v>5257</v>
      </c>
      <c r="B177" s="2" t="s">
        <v>515</v>
      </c>
      <c r="C177" s="247"/>
      <c r="D177" s="3" t="s">
        <v>19</v>
      </c>
      <c r="E177" s="3" t="s">
        <v>1103</v>
      </c>
      <c r="F177" s="3" t="s">
        <v>516</v>
      </c>
      <c r="G177" s="3" t="s">
        <v>991</v>
      </c>
      <c r="H177" s="4" t="s">
        <v>2317</v>
      </c>
      <c r="I177" s="6"/>
      <c r="J177" s="4" t="s">
        <v>2318</v>
      </c>
      <c r="K177" s="4" t="s">
        <v>2319</v>
      </c>
    </row>
    <row r="178" spans="1:11" s="204" customFormat="1" ht="47.25" x14ac:dyDescent="0.25">
      <c r="A178" s="13" t="s">
        <v>5258</v>
      </c>
      <c r="B178" s="2" t="s">
        <v>364</v>
      </c>
      <c r="C178" s="247"/>
      <c r="D178" s="3" t="s">
        <v>19</v>
      </c>
      <c r="E178" s="3" t="s">
        <v>1039</v>
      </c>
      <c r="F178" s="3" t="s">
        <v>365</v>
      </c>
      <c r="G178" s="3" t="s">
        <v>991</v>
      </c>
      <c r="H178" s="4" t="s">
        <v>1483</v>
      </c>
      <c r="I178" s="6"/>
      <c r="J178" s="9" t="s">
        <v>1484</v>
      </c>
      <c r="K178" s="19" t="s">
        <v>1485</v>
      </c>
    </row>
    <row r="179" spans="1:11" s="204" customFormat="1" ht="47.25" x14ac:dyDescent="0.25">
      <c r="A179" s="13" t="s">
        <v>5259</v>
      </c>
      <c r="B179" s="2" t="s">
        <v>661</v>
      </c>
      <c r="C179" s="247"/>
      <c r="D179" s="3" t="s">
        <v>52</v>
      </c>
      <c r="E179" s="3" t="s">
        <v>1038</v>
      </c>
      <c r="F179" s="3" t="s">
        <v>662</v>
      </c>
      <c r="G179" s="3" t="s">
        <v>991</v>
      </c>
      <c r="H179" s="4" t="s">
        <v>2332</v>
      </c>
      <c r="I179" s="6"/>
      <c r="J179" s="4" t="s">
        <v>2333</v>
      </c>
      <c r="K179" s="4" t="s">
        <v>21</v>
      </c>
    </row>
    <row r="180" spans="1:11" s="204" customFormat="1" ht="31.5" x14ac:dyDescent="0.25">
      <c r="A180" s="13" t="s">
        <v>5261</v>
      </c>
      <c r="B180" s="2" t="s">
        <v>197</v>
      </c>
      <c r="C180" s="247" t="s">
        <v>5406</v>
      </c>
      <c r="D180" s="3" t="s">
        <v>19</v>
      </c>
      <c r="E180" s="3" t="s">
        <v>1085</v>
      </c>
      <c r="F180" s="3" t="s">
        <v>198</v>
      </c>
      <c r="G180" s="3" t="s">
        <v>989</v>
      </c>
      <c r="H180" s="4" t="s">
        <v>1713</v>
      </c>
      <c r="I180" s="6"/>
      <c r="J180" s="4" t="s">
        <v>1714</v>
      </c>
      <c r="K180" s="4" t="s">
        <v>1715</v>
      </c>
    </row>
    <row r="181" spans="1:11" s="204" customFormat="1" ht="31.5" x14ac:dyDescent="0.25">
      <c r="A181" s="13" t="s">
        <v>5262</v>
      </c>
      <c r="B181" s="2" t="s">
        <v>192</v>
      </c>
      <c r="C181" s="247"/>
      <c r="D181" s="3" t="s">
        <v>52</v>
      </c>
      <c r="E181" s="3" t="s">
        <v>1046</v>
      </c>
      <c r="F181" s="3" t="s">
        <v>193</v>
      </c>
      <c r="G181" s="3" t="s">
        <v>989</v>
      </c>
      <c r="H181" s="4" t="s">
        <v>1513</v>
      </c>
      <c r="I181" s="6"/>
      <c r="J181" s="4" t="s">
        <v>1514</v>
      </c>
      <c r="K181" s="4" t="s">
        <v>21</v>
      </c>
    </row>
    <row r="182" spans="1:11" s="204" customFormat="1" ht="31.5" x14ac:dyDescent="0.25">
      <c r="A182" s="13" t="s">
        <v>5263</v>
      </c>
      <c r="B182" s="2" t="s">
        <v>229</v>
      </c>
      <c r="C182" s="247"/>
      <c r="D182" s="3" t="s">
        <v>52</v>
      </c>
      <c r="E182" s="3" t="s">
        <v>1057</v>
      </c>
      <c r="F182" s="3" t="s">
        <v>230</v>
      </c>
      <c r="G182" s="3" t="s">
        <v>989</v>
      </c>
      <c r="H182" s="4" t="s">
        <v>1241</v>
      </c>
      <c r="I182" s="6"/>
      <c r="J182" s="4" t="s">
        <v>1242</v>
      </c>
      <c r="K182" s="4" t="s">
        <v>1243</v>
      </c>
    </row>
    <row r="183" spans="1:11" s="204" customFormat="1" ht="47.25" x14ac:dyDescent="0.25">
      <c r="A183" s="13" t="s">
        <v>5264</v>
      </c>
      <c r="B183" s="2" t="s">
        <v>281</v>
      </c>
      <c r="C183" s="247"/>
      <c r="D183" s="3" t="s">
        <v>52</v>
      </c>
      <c r="E183" s="3" t="s">
        <v>1031</v>
      </c>
      <c r="F183" s="3" t="s">
        <v>282</v>
      </c>
      <c r="G183" s="3" t="s">
        <v>989</v>
      </c>
      <c r="H183" s="4" t="s">
        <v>1261</v>
      </c>
      <c r="I183" s="6"/>
      <c r="J183" s="4" t="s">
        <v>1262</v>
      </c>
      <c r="K183" s="4" t="s">
        <v>1263</v>
      </c>
    </row>
    <row r="184" spans="1:11" s="204" customFormat="1" ht="31.5" x14ac:dyDescent="0.25">
      <c r="A184" s="13" t="s">
        <v>5265</v>
      </c>
      <c r="B184" s="2" t="s">
        <v>265</v>
      </c>
      <c r="C184" s="247"/>
      <c r="D184" s="3" t="s">
        <v>52</v>
      </c>
      <c r="E184" s="3" t="s">
        <v>1044</v>
      </c>
      <c r="F184" s="3" t="s">
        <v>266</v>
      </c>
      <c r="G184" s="3" t="s">
        <v>989</v>
      </c>
      <c r="H184" s="4" t="s">
        <v>2135</v>
      </c>
      <c r="I184" s="6"/>
      <c r="J184" s="4" t="s">
        <v>2136</v>
      </c>
      <c r="K184" s="4" t="s">
        <v>21</v>
      </c>
    </row>
    <row r="185" spans="1:11" s="204" customFormat="1" ht="31.5" x14ac:dyDescent="0.25">
      <c r="A185" s="13" t="s">
        <v>5266</v>
      </c>
      <c r="B185" s="2" t="s">
        <v>597</v>
      </c>
      <c r="C185" s="247"/>
      <c r="D185" s="3" t="s">
        <v>19</v>
      </c>
      <c r="E185" s="3" t="s">
        <v>1027</v>
      </c>
      <c r="F185" s="3" t="s">
        <v>598</v>
      </c>
      <c r="G185" s="3" t="s">
        <v>989</v>
      </c>
      <c r="H185" s="4" t="s">
        <v>1185</v>
      </c>
      <c r="I185" s="6"/>
      <c r="J185" s="4" t="s">
        <v>1186</v>
      </c>
      <c r="K185" s="4" t="s">
        <v>21</v>
      </c>
    </row>
    <row r="186" spans="1:11" s="204" customFormat="1" ht="31.5" x14ac:dyDescent="0.25">
      <c r="A186" s="13" t="s">
        <v>5267</v>
      </c>
      <c r="B186" s="2" t="s">
        <v>520</v>
      </c>
      <c r="C186" s="247"/>
      <c r="D186" s="3" t="s">
        <v>52</v>
      </c>
      <c r="E186" s="3" t="s">
        <v>1051</v>
      </c>
      <c r="F186" s="3" t="s">
        <v>521</v>
      </c>
      <c r="G186" s="3" t="s">
        <v>989</v>
      </c>
      <c r="H186" s="4" t="s">
        <v>1204</v>
      </c>
      <c r="I186" s="6"/>
      <c r="J186" s="4" t="s">
        <v>1205</v>
      </c>
      <c r="K186" s="4" t="s">
        <v>1206</v>
      </c>
    </row>
    <row r="187" spans="1:11" s="204" customFormat="1" ht="31.5" x14ac:dyDescent="0.25">
      <c r="A187" s="13" t="s">
        <v>5268</v>
      </c>
      <c r="B187" s="2" t="s">
        <v>360</v>
      </c>
      <c r="C187" s="247"/>
      <c r="D187" s="3" t="s">
        <v>52</v>
      </c>
      <c r="E187" s="3" t="s">
        <v>1062</v>
      </c>
      <c r="F187" s="3" t="s">
        <v>361</v>
      </c>
      <c r="G187" s="3" t="s">
        <v>989</v>
      </c>
      <c r="H187" s="4" t="s">
        <v>1288</v>
      </c>
      <c r="I187" s="6"/>
      <c r="J187" s="4" t="s">
        <v>1289</v>
      </c>
      <c r="K187" s="4" t="s">
        <v>21</v>
      </c>
    </row>
    <row r="188" spans="1:11" s="204" customFormat="1" ht="31.5" x14ac:dyDescent="0.25">
      <c r="A188" s="13" t="s">
        <v>5269</v>
      </c>
      <c r="B188" s="2" t="s">
        <v>613</v>
      </c>
      <c r="C188" s="247"/>
      <c r="D188" s="3" t="s">
        <v>52</v>
      </c>
      <c r="E188" s="3" t="s">
        <v>1062</v>
      </c>
      <c r="F188" s="3" t="s">
        <v>614</v>
      </c>
      <c r="G188" s="3" t="s">
        <v>989</v>
      </c>
      <c r="H188" s="4" t="s">
        <v>1303</v>
      </c>
      <c r="I188" s="6"/>
      <c r="J188" s="4" t="s">
        <v>1304</v>
      </c>
      <c r="K188" s="4" t="s">
        <v>1305</v>
      </c>
    </row>
    <row r="189" spans="1:11" s="204" customFormat="1" ht="31.5" x14ac:dyDescent="0.25">
      <c r="A189" s="13" t="s">
        <v>5270</v>
      </c>
      <c r="B189" s="2" t="s">
        <v>657</v>
      </c>
      <c r="C189" s="247"/>
      <c r="D189" s="3" t="s">
        <v>52</v>
      </c>
      <c r="E189" s="3" t="s">
        <v>1031</v>
      </c>
      <c r="F189" s="3" t="s">
        <v>658</v>
      </c>
      <c r="G189" s="3" t="s">
        <v>989</v>
      </c>
      <c r="H189" s="4" t="s">
        <v>1402</v>
      </c>
      <c r="I189" s="6"/>
      <c r="J189" s="4" t="s">
        <v>1403</v>
      </c>
      <c r="K189" s="4" t="s">
        <v>21</v>
      </c>
    </row>
    <row r="190" spans="1:11" s="204" customFormat="1" ht="31.5" x14ac:dyDescent="0.25">
      <c r="A190" s="13" t="s">
        <v>5271</v>
      </c>
      <c r="B190" s="2" t="s">
        <v>554</v>
      </c>
      <c r="C190" s="247"/>
      <c r="D190" s="3" t="s">
        <v>52</v>
      </c>
      <c r="E190" s="3" t="s">
        <v>1031</v>
      </c>
      <c r="F190" s="3" t="s">
        <v>286</v>
      </c>
      <c r="G190" s="3" t="s">
        <v>989</v>
      </c>
      <c r="H190" s="4" t="s">
        <v>1519</v>
      </c>
      <c r="I190" s="6"/>
      <c r="J190" s="4" t="s">
        <v>1520</v>
      </c>
      <c r="K190" s="4" t="s">
        <v>1521</v>
      </c>
    </row>
    <row r="191" spans="1:11" s="204" customFormat="1" ht="31.5" x14ac:dyDescent="0.25">
      <c r="A191" s="13" t="s">
        <v>5272</v>
      </c>
      <c r="B191" s="2" t="s">
        <v>447</v>
      </c>
      <c r="C191" s="247"/>
      <c r="D191" s="3" t="s">
        <v>19</v>
      </c>
      <c r="E191" s="3" t="s">
        <v>1070</v>
      </c>
      <c r="F191" s="3" t="s">
        <v>448</v>
      </c>
      <c r="G191" s="3" t="s">
        <v>989</v>
      </c>
      <c r="H191" s="4" t="s">
        <v>1620</v>
      </c>
      <c r="I191" s="6"/>
      <c r="J191" s="4" t="s">
        <v>1621</v>
      </c>
      <c r="K191" s="4" t="s">
        <v>21</v>
      </c>
    </row>
    <row r="192" spans="1:11" s="204" customFormat="1" ht="47.25" x14ac:dyDescent="0.25">
      <c r="A192" s="13" t="s">
        <v>5273</v>
      </c>
      <c r="B192" s="2" t="s">
        <v>460</v>
      </c>
      <c r="C192" s="247"/>
      <c r="D192" s="3" t="s">
        <v>52</v>
      </c>
      <c r="E192" s="3" t="s">
        <v>1089</v>
      </c>
      <c r="F192" s="3" t="s">
        <v>461</v>
      </c>
      <c r="G192" s="3" t="s">
        <v>989</v>
      </c>
      <c r="H192" s="4" t="s">
        <v>1818</v>
      </c>
      <c r="I192" s="6"/>
      <c r="J192" s="4" t="s">
        <v>1819</v>
      </c>
      <c r="K192" s="4" t="s">
        <v>21</v>
      </c>
    </row>
    <row r="193" spans="1:11" s="204" customFormat="1" ht="47.25" x14ac:dyDescent="0.25">
      <c r="A193" s="13" t="s">
        <v>5274</v>
      </c>
      <c r="B193" s="2" t="s">
        <v>482</v>
      </c>
      <c r="C193" s="247"/>
      <c r="D193" s="3" t="s">
        <v>52</v>
      </c>
      <c r="E193" s="3" t="s">
        <v>1031</v>
      </c>
      <c r="F193" s="3" t="s">
        <v>483</v>
      </c>
      <c r="G193" s="3" t="s">
        <v>989</v>
      </c>
      <c r="H193" s="4" t="s">
        <v>2118</v>
      </c>
      <c r="I193" s="6"/>
      <c r="J193" s="4" t="s">
        <v>2119</v>
      </c>
      <c r="K193" s="4" t="s">
        <v>2120</v>
      </c>
    </row>
    <row r="194" spans="1:11" s="204" customFormat="1" ht="31.5" x14ac:dyDescent="0.25">
      <c r="A194" s="13" t="s">
        <v>5275</v>
      </c>
      <c r="B194" s="2" t="s">
        <v>492</v>
      </c>
      <c r="C194" s="247"/>
      <c r="D194" s="3" t="s">
        <v>52</v>
      </c>
      <c r="E194" s="3" t="s">
        <v>1039</v>
      </c>
      <c r="F194" s="3" t="s">
        <v>493</v>
      </c>
      <c r="G194" s="3" t="s">
        <v>989</v>
      </c>
      <c r="H194" s="4" t="s">
        <v>2245</v>
      </c>
      <c r="I194" s="6"/>
      <c r="J194" s="4" t="s">
        <v>2246</v>
      </c>
      <c r="K194" s="4" t="s">
        <v>21</v>
      </c>
    </row>
    <row r="195" spans="1:11" s="28" customFormat="1" ht="47.25" x14ac:dyDescent="0.25">
      <c r="A195" s="13" t="s">
        <v>5276</v>
      </c>
      <c r="B195" s="2" t="s">
        <v>686</v>
      </c>
      <c r="C195" s="247"/>
      <c r="D195" s="3" t="s">
        <v>19</v>
      </c>
      <c r="E195" s="3" t="s">
        <v>1044</v>
      </c>
      <c r="F195" s="3" t="s">
        <v>687</v>
      </c>
      <c r="G195" s="3" t="s">
        <v>989</v>
      </c>
      <c r="H195" s="4" t="s">
        <v>2290</v>
      </c>
      <c r="I195" s="6"/>
      <c r="J195" s="4" t="s">
        <v>2291</v>
      </c>
      <c r="K195" s="4" t="s">
        <v>2292</v>
      </c>
    </row>
    <row r="196" spans="1:11" s="204" customFormat="1" ht="47.25" x14ac:dyDescent="0.25">
      <c r="A196" s="13" t="s">
        <v>5277</v>
      </c>
      <c r="B196" s="2" t="s">
        <v>524</v>
      </c>
      <c r="C196" s="247" t="s">
        <v>5407</v>
      </c>
      <c r="D196" s="3" t="s">
        <v>19</v>
      </c>
      <c r="E196" s="3" t="s">
        <v>1027</v>
      </c>
      <c r="F196" s="3" t="s">
        <v>525</v>
      </c>
      <c r="G196" s="3" t="s">
        <v>1162</v>
      </c>
      <c r="H196" s="4" t="s">
        <v>1666</v>
      </c>
      <c r="I196" s="6"/>
      <c r="J196" s="4" t="s">
        <v>1667</v>
      </c>
      <c r="K196" s="19" t="s">
        <v>1668</v>
      </c>
    </row>
    <row r="197" spans="1:11" s="204" customFormat="1" ht="31.5" x14ac:dyDescent="0.25">
      <c r="A197" s="13" t="s">
        <v>5278</v>
      </c>
      <c r="B197" s="2" t="s">
        <v>762</v>
      </c>
      <c r="C197" s="247"/>
      <c r="D197" s="3" t="s">
        <v>19</v>
      </c>
      <c r="E197" s="3" t="s">
        <v>1034</v>
      </c>
      <c r="F197" s="3" t="s">
        <v>763</v>
      </c>
      <c r="G197" s="3" t="s">
        <v>1162</v>
      </c>
      <c r="H197" s="4" t="s">
        <v>2218</v>
      </c>
      <c r="I197" s="6"/>
      <c r="J197" s="9" t="s">
        <v>2219</v>
      </c>
      <c r="K197" s="4" t="s">
        <v>21</v>
      </c>
    </row>
    <row r="198" spans="1:11" s="204" customFormat="1" ht="31.5" x14ac:dyDescent="0.25">
      <c r="A198" s="13" t="s">
        <v>5279</v>
      </c>
      <c r="B198" s="2" t="s">
        <v>897</v>
      </c>
      <c r="C198" s="247"/>
      <c r="D198" s="3" t="s">
        <v>19</v>
      </c>
      <c r="E198" s="3" t="s">
        <v>1128</v>
      </c>
      <c r="F198" s="3" t="s">
        <v>898</v>
      </c>
      <c r="G198" s="3" t="s">
        <v>1162</v>
      </c>
      <c r="H198" s="4" t="s">
        <v>2327</v>
      </c>
      <c r="I198" s="6"/>
      <c r="J198" s="4" t="s">
        <v>2328</v>
      </c>
      <c r="K198" s="4" t="s">
        <v>2329</v>
      </c>
    </row>
    <row r="199" spans="1:11" s="204" customFormat="1" ht="31.5" x14ac:dyDescent="0.25">
      <c r="A199" s="13" t="s">
        <v>5280</v>
      </c>
      <c r="B199" s="2" t="s">
        <v>854</v>
      </c>
      <c r="C199" s="247"/>
      <c r="D199" s="3" t="s">
        <v>52</v>
      </c>
      <c r="E199" s="3" t="s">
        <v>1027</v>
      </c>
      <c r="F199" s="3" t="s">
        <v>855</v>
      </c>
      <c r="G199" s="3" t="s">
        <v>1162</v>
      </c>
      <c r="H199" s="4" t="s">
        <v>2082</v>
      </c>
      <c r="I199" s="6"/>
      <c r="J199" s="9" t="s">
        <v>2083</v>
      </c>
      <c r="K199" s="19" t="s">
        <v>2084</v>
      </c>
    </row>
    <row r="200" spans="1:11" s="204" customFormat="1" ht="31.5" x14ac:dyDescent="0.25">
      <c r="A200" s="13" t="s">
        <v>5281</v>
      </c>
      <c r="B200" s="2" t="s">
        <v>749</v>
      </c>
      <c r="C200" s="247"/>
      <c r="D200" s="3" t="s">
        <v>52</v>
      </c>
      <c r="E200" s="3" t="s">
        <v>1117</v>
      </c>
      <c r="F200" s="3" t="s">
        <v>750</v>
      </c>
      <c r="G200" s="3" t="s">
        <v>1162</v>
      </c>
      <c r="H200" s="4" t="s">
        <v>1886</v>
      </c>
      <c r="I200" s="6"/>
      <c r="J200" s="4" t="s">
        <v>1887</v>
      </c>
      <c r="K200" s="4" t="s">
        <v>21</v>
      </c>
    </row>
    <row r="201" spans="1:11" s="204" customFormat="1" ht="47.25" x14ac:dyDescent="0.25">
      <c r="A201" s="13" t="s">
        <v>5282</v>
      </c>
      <c r="B201" s="2" t="s">
        <v>92</v>
      </c>
      <c r="C201" s="247" t="s">
        <v>5408</v>
      </c>
      <c r="D201" s="3" t="s">
        <v>19</v>
      </c>
      <c r="E201" s="3" t="s">
        <v>2785</v>
      </c>
      <c r="F201" s="3" t="s">
        <v>93</v>
      </c>
      <c r="G201" s="3" t="s">
        <v>1000</v>
      </c>
      <c r="H201" s="4" t="s">
        <v>1459</v>
      </c>
      <c r="I201" s="6"/>
      <c r="J201" s="9" t="s">
        <v>1460</v>
      </c>
      <c r="K201" s="19" t="s">
        <v>1461</v>
      </c>
    </row>
    <row r="202" spans="1:11" s="204" customFormat="1" ht="47.25" x14ac:dyDescent="0.25">
      <c r="A202" s="13" t="s">
        <v>5283</v>
      </c>
      <c r="B202" s="2" t="s">
        <v>223</v>
      </c>
      <c r="C202" s="247"/>
      <c r="D202" s="3" t="s">
        <v>52</v>
      </c>
      <c r="E202" s="3" t="s">
        <v>3260</v>
      </c>
      <c r="F202" s="3" t="s">
        <v>224</v>
      </c>
      <c r="G202" s="3" t="s">
        <v>1000</v>
      </c>
      <c r="H202" s="4" t="s">
        <v>1830</v>
      </c>
      <c r="I202" s="6"/>
      <c r="J202" s="4" t="s">
        <v>1831</v>
      </c>
      <c r="K202" s="19" t="s">
        <v>1832</v>
      </c>
    </row>
    <row r="203" spans="1:11" s="204" customFormat="1" ht="47.25" x14ac:dyDescent="0.25">
      <c r="A203" s="13" t="s">
        <v>5284</v>
      </c>
      <c r="B203" s="2" t="s">
        <v>816</v>
      </c>
      <c r="C203" s="247"/>
      <c r="D203" s="3" t="s">
        <v>19</v>
      </c>
      <c r="E203" s="3" t="s">
        <v>1084</v>
      </c>
      <c r="F203" s="3" t="s">
        <v>817</v>
      </c>
      <c r="G203" s="3" t="s">
        <v>1000</v>
      </c>
      <c r="H203" s="4" t="s">
        <v>1478</v>
      </c>
      <c r="I203" s="6"/>
      <c r="J203" s="9" t="s">
        <v>1479</v>
      </c>
      <c r="K203" s="4" t="s">
        <v>21</v>
      </c>
    </row>
    <row r="204" spans="1:11" s="204" customFormat="1" ht="47.25" x14ac:dyDescent="0.25">
      <c r="A204" s="13" t="s">
        <v>5285</v>
      </c>
      <c r="B204" s="2" t="s">
        <v>741</v>
      </c>
      <c r="C204" s="247"/>
      <c r="D204" s="3" t="s">
        <v>52</v>
      </c>
      <c r="E204" s="3" t="s">
        <v>2792</v>
      </c>
      <c r="F204" s="3" t="s">
        <v>742</v>
      </c>
      <c r="G204" s="3" t="s">
        <v>1000</v>
      </c>
      <c r="H204" s="4" t="s">
        <v>2407</v>
      </c>
      <c r="I204" s="6"/>
      <c r="J204" s="4" t="s">
        <v>2408</v>
      </c>
      <c r="K204" s="4" t="s">
        <v>2409</v>
      </c>
    </row>
    <row r="205" spans="1:11" s="204" customFormat="1" ht="47.25" x14ac:dyDescent="0.25">
      <c r="A205" s="13" t="s">
        <v>5286</v>
      </c>
      <c r="B205" s="2" t="s">
        <v>862</v>
      </c>
      <c r="C205" s="247"/>
      <c r="D205" s="3" t="s">
        <v>52</v>
      </c>
      <c r="E205" s="3" t="s">
        <v>3261</v>
      </c>
      <c r="F205" s="3" t="s">
        <v>863</v>
      </c>
      <c r="G205" s="3" t="s">
        <v>1000</v>
      </c>
      <c r="H205" s="4" t="s">
        <v>2130</v>
      </c>
      <c r="I205" s="6"/>
      <c r="J205" s="4" t="s">
        <v>2131</v>
      </c>
      <c r="K205" s="19" t="s">
        <v>2132</v>
      </c>
    </row>
    <row r="206" spans="1:11" s="204" customFormat="1" ht="47.25" x14ac:dyDescent="0.25">
      <c r="A206" s="13" t="s">
        <v>5287</v>
      </c>
      <c r="B206" s="2" t="s">
        <v>721</v>
      </c>
      <c r="C206" s="247"/>
      <c r="D206" s="3" t="s">
        <v>52</v>
      </c>
      <c r="E206" s="3" t="s">
        <v>1066</v>
      </c>
      <c r="F206" s="3" t="s">
        <v>722</v>
      </c>
      <c r="G206" s="3" t="s">
        <v>1000</v>
      </c>
      <c r="H206" s="4" t="s">
        <v>1809</v>
      </c>
      <c r="I206" s="6"/>
      <c r="J206" s="9" t="s">
        <v>1810</v>
      </c>
      <c r="K206" s="4" t="s">
        <v>1811</v>
      </c>
    </row>
    <row r="207" spans="1:11" s="204" customFormat="1" ht="47.25" x14ac:dyDescent="0.25">
      <c r="A207" s="13" t="s">
        <v>5288</v>
      </c>
      <c r="B207" s="2" t="s">
        <v>751</v>
      </c>
      <c r="C207" s="247"/>
      <c r="D207" s="3" t="s">
        <v>19</v>
      </c>
      <c r="E207" s="3" t="s">
        <v>1122</v>
      </c>
      <c r="F207" s="3" t="s">
        <v>752</v>
      </c>
      <c r="G207" s="3" t="s">
        <v>1000</v>
      </c>
      <c r="H207" s="4" t="s">
        <v>1987</v>
      </c>
      <c r="I207" s="6"/>
      <c r="J207" s="4" t="s">
        <v>1988</v>
      </c>
      <c r="K207" s="19" t="s">
        <v>1989</v>
      </c>
    </row>
    <row r="208" spans="1:11" s="204" customFormat="1" ht="47.25" x14ac:dyDescent="0.25">
      <c r="A208" s="13" t="s">
        <v>5289</v>
      </c>
      <c r="B208" s="2" t="s">
        <v>875</v>
      </c>
      <c r="C208" s="247"/>
      <c r="D208" s="3" t="s">
        <v>52</v>
      </c>
      <c r="E208" s="3" t="s">
        <v>1066</v>
      </c>
      <c r="F208" s="3" t="s">
        <v>876</v>
      </c>
      <c r="G208" s="3" t="s">
        <v>1000</v>
      </c>
      <c r="H208" s="4" t="s">
        <v>2233</v>
      </c>
      <c r="I208" s="6"/>
      <c r="J208" s="4" t="s">
        <v>2234</v>
      </c>
      <c r="K208" s="19" t="s">
        <v>2235</v>
      </c>
    </row>
    <row r="209" spans="1:11" s="204" customFormat="1" ht="47.25" x14ac:dyDescent="0.25">
      <c r="A209" s="13" t="s">
        <v>5290</v>
      </c>
      <c r="B209" s="2" t="s">
        <v>787</v>
      </c>
      <c r="C209" s="247"/>
      <c r="D209" s="3" t="s">
        <v>19</v>
      </c>
      <c r="E209" s="3" t="s">
        <v>1126</v>
      </c>
      <c r="F209" s="3" t="s">
        <v>788</v>
      </c>
      <c r="G209" s="3" t="s">
        <v>1000</v>
      </c>
      <c r="H209" s="4" t="s">
        <v>2286</v>
      </c>
      <c r="I209" s="6"/>
      <c r="J209" s="4" t="s">
        <v>2287</v>
      </c>
      <c r="K209" s="4" t="s">
        <v>21</v>
      </c>
    </row>
    <row r="210" spans="1:11" s="204" customFormat="1" ht="47.25" x14ac:dyDescent="0.25">
      <c r="A210" s="13" t="s">
        <v>5291</v>
      </c>
      <c r="B210" s="2" t="s">
        <v>909</v>
      </c>
      <c r="C210" s="247"/>
      <c r="D210" s="3" t="s">
        <v>52</v>
      </c>
      <c r="E210" s="3" t="s">
        <v>2797</v>
      </c>
      <c r="F210" s="3" t="s">
        <v>910</v>
      </c>
      <c r="G210" s="3" t="s">
        <v>1000</v>
      </c>
      <c r="H210" s="4" t="s">
        <v>1580</v>
      </c>
      <c r="I210" s="6"/>
      <c r="J210" s="4" t="s">
        <v>1581</v>
      </c>
      <c r="K210" s="4" t="s">
        <v>1582</v>
      </c>
    </row>
    <row r="211" spans="1:11" s="204" customFormat="1" ht="47.25" x14ac:dyDescent="0.25">
      <c r="A211" s="13" t="s">
        <v>5292</v>
      </c>
      <c r="B211" s="14" t="s">
        <v>1022</v>
      </c>
      <c r="C211" s="248"/>
      <c r="D211" s="10" t="s">
        <v>52</v>
      </c>
      <c r="E211" s="10" t="s">
        <v>2799</v>
      </c>
      <c r="F211" s="13" t="s">
        <v>1024</v>
      </c>
      <c r="G211" s="10" t="s">
        <v>1000</v>
      </c>
      <c r="H211" s="3" t="s">
        <v>2436</v>
      </c>
      <c r="I211" s="6"/>
      <c r="J211" s="8" t="s">
        <v>2437</v>
      </c>
      <c r="K211" s="3"/>
    </row>
    <row r="212" spans="1:11" s="204" customFormat="1" ht="47.25" x14ac:dyDescent="0.25">
      <c r="A212" s="13" t="s">
        <v>5293</v>
      </c>
      <c r="B212" s="2" t="s">
        <v>846</v>
      </c>
      <c r="C212" s="247"/>
      <c r="D212" s="3" t="s">
        <v>52</v>
      </c>
      <c r="E212" s="3" t="s">
        <v>1079</v>
      </c>
      <c r="F212" s="3" t="s">
        <v>847</v>
      </c>
      <c r="G212" s="3" t="s">
        <v>1000</v>
      </c>
      <c r="H212" s="4" t="s">
        <v>1443</v>
      </c>
      <c r="I212" s="6"/>
      <c r="J212" s="9" t="s">
        <v>1444</v>
      </c>
      <c r="K212" s="19" t="s">
        <v>1445</v>
      </c>
    </row>
    <row r="213" spans="1:11" s="204" customFormat="1" ht="47.25" x14ac:dyDescent="0.25">
      <c r="A213" s="13" t="s">
        <v>5294</v>
      </c>
      <c r="B213" s="2" t="s">
        <v>771</v>
      </c>
      <c r="C213" s="247"/>
      <c r="D213" s="3" t="s">
        <v>52</v>
      </c>
      <c r="E213" s="3" t="s">
        <v>1110</v>
      </c>
      <c r="F213" s="3" t="s">
        <v>772</v>
      </c>
      <c r="G213" s="3" t="s">
        <v>1000</v>
      </c>
      <c r="H213" s="4" t="s">
        <v>1975</v>
      </c>
      <c r="I213" s="6"/>
      <c r="J213" s="4" t="s">
        <v>2182</v>
      </c>
      <c r="K213" s="19" t="s">
        <v>2183</v>
      </c>
    </row>
    <row r="214" spans="1:11" s="204" customFormat="1" ht="47.25" x14ac:dyDescent="0.25">
      <c r="A214" s="13" t="s">
        <v>5295</v>
      </c>
      <c r="B214" s="2" t="s">
        <v>864</v>
      </c>
      <c r="C214" s="247"/>
      <c r="D214" s="3" t="s">
        <v>52</v>
      </c>
      <c r="E214" s="3" t="s">
        <v>1125</v>
      </c>
      <c r="F214" s="3" t="s">
        <v>865</v>
      </c>
      <c r="G214" s="3" t="s">
        <v>1000</v>
      </c>
      <c r="H214" s="4" t="s">
        <v>2266</v>
      </c>
      <c r="I214" s="6"/>
      <c r="J214" s="4" t="s">
        <v>2267</v>
      </c>
      <c r="K214" s="4" t="s">
        <v>2268</v>
      </c>
    </row>
    <row r="215" spans="1:11" s="204" customFormat="1" ht="47.25" x14ac:dyDescent="0.25">
      <c r="A215" s="13" t="s">
        <v>5296</v>
      </c>
      <c r="B215" s="2" t="s">
        <v>807</v>
      </c>
      <c r="C215" s="247"/>
      <c r="D215" s="3" t="s">
        <v>19</v>
      </c>
      <c r="E215" s="3" t="s">
        <v>1106</v>
      </c>
      <c r="F215" s="3" t="s">
        <v>288</v>
      </c>
      <c r="G215" s="3" t="s">
        <v>1000</v>
      </c>
      <c r="H215" s="4" t="s">
        <v>1669</v>
      </c>
      <c r="I215" s="6"/>
      <c r="J215" s="4" t="s">
        <v>1670</v>
      </c>
      <c r="K215" s="19" t="s">
        <v>1671</v>
      </c>
    </row>
    <row r="216" spans="1:11" s="204" customFormat="1" ht="47.25" x14ac:dyDescent="0.25">
      <c r="A216" s="13" t="s">
        <v>5297</v>
      </c>
      <c r="B216" s="2" t="s">
        <v>804</v>
      </c>
      <c r="C216" s="247"/>
      <c r="D216" s="3" t="s">
        <v>19</v>
      </c>
      <c r="E216" s="3" t="s">
        <v>1027</v>
      </c>
      <c r="F216" s="3" t="s">
        <v>805</v>
      </c>
      <c r="G216" s="3" t="s">
        <v>1000</v>
      </c>
      <c r="H216" s="4" t="s">
        <v>1469</v>
      </c>
      <c r="I216" s="6"/>
      <c r="J216" s="4" t="s">
        <v>1470</v>
      </c>
      <c r="K216" s="4" t="s">
        <v>21</v>
      </c>
    </row>
    <row r="217" spans="1:11" s="204" customFormat="1" ht="47.25" x14ac:dyDescent="0.25">
      <c r="A217" s="13" t="s">
        <v>5298</v>
      </c>
      <c r="B217" s="2" t="s">
        <v>814</v>
      </c>
      <c r="C217" s="247"/>
      <c r="D217" s="3" t="s">
        <v>19</v>
      </c>
      <c r="E217" s="3" t="s">
        <v>1070</v>
      </c>
      <c r="F217" s="3" t="s">
        <v>286</v>
      </c>
      <c r="G217" s="3" t="s">
        <v>1000</v>
      </c>
      <c r="H217" s="4" t="s">
        <v>2074</v>
      </c>
      <c r="I217" s="6"/>
      <c r="J217" s="4" t="s">
        <v>2075</v>
      </c>
      <c r="K217" s="19" t="s">
        <v>2076</v>
      </c>
    </row>
    <row r="218" spans="1:11" s="204" customFormat="1" ht="47.25" x14ac:dyDescent="0.25">
      <c r="A218" s="13" t="s">
        <v>5299</v>
      </c>
      <c r="B218" s="2" t="s">
        <v>811</v>
      </c>
      <c r="C218" s="247"/>
      <c r="D218" s="3" t="s">
        <v>19</v>
      </c>
      <c r="E218" s="3" t="s">
        <v>1070</v>
      </c>
      <c r="F218" s="3" t="s">
        <v>812</v>
      </c>
      <c r="G218" s="3" t="s">
        <v>1000</v>
      </c>
      <c r="H218" s="4" t="s">
        <v>1425</v>
      </c>
      <c r="I218" s="6"/>
      <c r="J218" s="9" t="s">
        <v>1426</v>
      </c>
      <c r="K218" s="4" t="s">
        <v>21</v>
      </c>
    </row>
    <row r="219" spans="1:11" s="204" customFormat="1" ht="47.25" x14ac:dyDescent="0.25">
      <c r="A219" s="13" t="s">
        <v>5300</v>
      </c>
      <c r="B219" s="2" t="s">
        <v>313</v>
      </c>
      <c r="C219" s="247"/>
      <c r="D219" s="3" t="s">
        <v>19</v>
      </c>
      <c r="E219" s="3" t="s">
        <v>1027</v>
      </c>
      <c r="F219" s="3" t="s">
        <v>314</v>
      </c>
      <c r="G219" s="3" t="s">
        <v>1000</v>
      </c>
      <c r="H219" s="4" t="s">
        <v>2070</v>
      </c>
      <c r="I219" s="6"/>
      <c r="J219" s="9" t="s">
        <v>2071</v>
      </c>
      <c r="K219" s="4" t="s">
        <v>21</v>
      </c>
    </row>
    <row r="220" spans="1:11" s="204" customFormat="1" ht="47.25" x14ac:dyDescent="0.25">
      <c r="A220" s="13" t="s">
        <v>5301</v>
      </c>
      <c r="B220" s="2" t="s">
        <v>796</v>
      </c>
      <c r="C220" s="247"/>
      <c r="D220" s="3" t="s">
        <v>19</v>
      </c>
      <c r="E220" s="3" t="s">
        <v>1027</v>
      </c>
      <c r="F220" s="3" t="s">
        <v>797</v>
      </c>
      <c r="G220" s="3" t="s">
        <v>1000</v>
      </c>
      <c r="H220" s="4" t="s">
        <v>1959</v>
      </c>
      <c r="I220" s="6"/>
      <c r="J220" s="4" t="s">
        <v>1960</v>
      </c>
      <c r="K220" s="4" t="s">
        <v>1961</v>
      </c>
    </row>
    <row r="221" spans="1:11" s="204" customFormat="1" ht="47.25" x14ac:dyDescent="0.25">
      <c r="A221" s="13" t="s">
        <v>5302</v>
      </c>
      <c r="B221" s="2" t="s">
        <v>808</v>
      </c>
      <c r="C221" s="247"/>
      <c r="D221" s="3" t="s">
        <v>19</v>
      </c>
      <c r="E221" s="3" t="s">
        <v>1027</v>
      </c>
      <c r="F221" s="3" t="s">
        <v>809</v>
      </c>
      <c r="G221" s="3" t="s">
        <v>1000</v>
      </c>
      <c r="H221" s="4" t="s">
        <v>1324</v>
      </c>
      <c r="I221" s="6"/>
      <c r="J221" s="9" t="s">
        <v>1325</v>
      </c>
      <c r="K221" s="4" t="s">
        <v>21</v>
      </c>
    </row>
    <row r="222" spans="1:11" s="204" customFormat="1" ht="47.25" x14ac:dyDescent="0.25">
      <c r="A222" s="13" t="s">
        <v>5303</v>
      </c>
      <c r="B222" s="14" t="s">
        <v>1019</v>
      </c>
      <c r="C222" s="248"/>
      <c r="D222" s="10" t="s">
        <v>19</v>
      </c>
      <c r="E222" s="10"/>
      <c r="F222" s="13" t="s">
        <v>1020</v>
      </c>
      <c r="G222" s="10" t="s">
        <v>1000</v>
      </c>
      <c r="H222" s="4" t="s">
        <v>2430</v>
      </c>
      <c r="I222" s="6"/>
      <c r="J222" s="4" t="s">
        <v>2431</v>
      </c>
      <c r="K222" s="4"/>
    </row>
    <row r="223" spans="1:11" s="204" customFormat="1" ht="47.25" x14ac:dyDescent="0.25">
      <c r="A223" s="13" t="s">
        <v>5304</v>
      </c>
      <c r="B223" s="14" t="s">
        <v>1160</v>
      </c>
      <c r="C223" s="248"/>
      <c r="D223" s="10" t="s">
        <v>19</v>
      </c>
      <c r="E223" s="10"/>
      <c r="F223" s="13" t="s">
        <v>2517</v>
      </c>
      <c r="G223" s="10" t="s">
        <v>1000</v>
      </c>
      <c r="H223" s="10" t="s">
        <v>2433</v>
      </c>
      <c r="I223" s="6"/>
      <c r="J223" s="10"/>
      <c r="K223" s="10"/>
    </row>
    <row r="224" spans="1:11" s="204" customFormat="1" ht="47.25" x14ac:dyDescent="0.25">
      <c r="A224" s="13" t="s">
        <v>5305</v>
      </c>
      <c r="B224" s="2" t="s">
        <v>2505</v>
      </c>
      <c r="C224" s="247"/>
      <c r="D224" s="3" t="s">
        <v>19</v>
      </c>
      <c r="E224" s="3" t="s">
        <v>1027</v>
      </c>
      <c r="F224" s="8" t="s">
        <v>2510</v>
      </c>
      <c r="G224" s="3" t="s">
        <v>1000</v>
      </c>
      <c r="H224" s="4" t="s">
        <v>2508</v>
      </c>
      <c r="I224" s="6"/>
      <c r="J224" s="9" t="s">
        <v>2509</v>
      </c>
      <c r="K224" s="4" t="s">
        <v>21</v>
      </c>
    </row>
    <row r="225" spans="1:11" s="204" customFormat="1" ht="31.5" x14ac:dyDescent="0.25">
      <c r="A225" s="13" t="s">
        <v>5306</v>
      </c>
      <c r="B225" s="2" t="s">
        <v>204</v>
      </c>
      <c r="C225" s="247" t="s">
        <v>5409</v>
      </c>
      <c r="D225" s="3" t="s">
        <v>19</v>
      </c>
      <c r="E225" s="3" t="s">
        <v>1093</v>
      </c>
      <c r="F225" s="3" t="s">
        <v>205</v>
      </c>
      <c r="G225" s="3" t="s">
        <v>997</v>
      </c>
      <c r="H225" s="4" t="s">
        <v>1992</v>
      </c>
      <c r="I225" s="6"/>
      <c r="J225" s="4" t="s">
        <v>1993</v>
      </c>
      <c r="K225" s="4" t="s">
        <v>1994</v>
      </c>
    </row>
    <row r="226" spans="1:11" s="204" customFormat="1" ht="31.5" x14ac:dyDescent="0.25">
      <c r="A226" s="13" t="s">
        <v>5307</v>
      </c>
      <c r="B226" s="2" t="s">
        <v>700</v>
      </c>
      <c r="C226" s="247"/>
      <c r="D226" s="3" t="s">
        <v>19</v>
      </c>
      <c r="E226" s="3" t="s">
        <v>1116</v>
      </c>
      <c r="F226" s="3" t="s">
        <v>701</v>
      </c>
      <c r="G226" s="3" t="s">
        <v>997</v>
      </c>
      <c r="H226" s="4" t="s">
        <v>1575</v>
      </c>
      <c r="I226" s="6"/>
      <c r="J226" s="9" t="s">
        <v>1576</v>
      </c>
      <c r="K226" s="4" t="s">
        <v>1577</v>
      </c>
    </row>
    <row r="227" spans="1:11" s="204" customFormat="1" ht="47.25" x14ac:dyDescent="0.25">
      <c r="A227" s="13" t="s">
        <v>5308</v>
      </c>
      <c r="B227" s="2" t="s">
        <v>356</v>
      </c>
      <c r="C227" s="247"/>
      <c r="D227" s="3" t="s">
        <v>52</v>
      </c>
      <c r="E227" s="3" t="s">
        <v>1033</v>
      </c>
      <c r="F227" s="3" t="s">
        <v>357</v>
      </c>
      <c r="G227" s="3" t="s">
        <v>997</v>
      </c>
      <c r="H227" s="4" t="s">
        <v>1946</v>
      </c>
      <c r="I227" s="6"/>
      <c r="J227" s="4" t="s">
        <v>1947</v>
      </c>
      <c r="K227" s="4" t="s">
        <v>1948</v>
      </c>
    </row>
    <row r="228" spans="1:11" s="204" customFormat="1" ht="47.25" x14ac:dyDescent="0.25">
      <c r="A228" s="13" t="s">
        <v>5309</v>
      </c>
      <c r="B228" s="2" t="s">
        <v>176</v>
      </c>
      <c r="C228" s="247" t="s">
        <v>5410</v>
      </c>
      <c r="D228" s="3" t="s">
        <v>19</v>
      </c>
      <c r="E228" s="3" t="s">
        <v>1079</v>
      </c>
      <c r="F228" s="3" t="s">
        <v>177</v>
      </c>
      <c r="G228" s="3" t="s">
        <v>992</v>
      </c>
      <c r="H228" s="4" t="s">
        <v>1644</v>
      </c>
      <c r="I228" s="6"/>
      <c r="J228" s="4" t="s">
        <v>1645</v>
      </c>
      <c r="K228" s="4" t="s">
        <v>1646</v>
      </c>
    </row>
    <row r="229" spans="1:11" s="204" customFormat="1" ht="47.25" x14ac:dyDescent="0.25">
      <c r="A229" s="13" t="s">
        <v>5310</v>
      </c>
      <c r="B229" s="2" t="s">
        <v>340</v>
      </c>
      <c r="C229" s="247"/>
      <c r="D229" s="3" t="s">
        <v>19</v>
      </c>
      <c r="E229" s="3" t="s">
        <v>1092</v>
      </c>
      <c r="F229" s="3" t="s">
        <v>341</v>
      </c>
      <c r="G229" s="3" t="s">
        <v>992</v>
      </c>
      <c r="H229" s="4" t="s">
        <v>1790</v>
      </c>
      <c r="I229" s="6"/>
      <c r="J229" s="4" t="s">
        <v>1791</v>
      </c>
      <c r="K229" s="4" t="s">
        <v>1792</v>
      </c>
    </row>
    <row r="230" spans="1:11" s="204" customFormat="1" ht="47.25" x14ac:dyDescent="0.25">
      <c r="A230" s="13" t="s">
        <v>5311</v>
      </c>
      <c r="B230" s="2" t="s">
        <v>870</v>
      </c>
      <c r="C230" s="247"/>
      <c r="D230" s="3" t="s">
        <v>52</v>
      </c>
      <c r="E230" s="3" t="s">
        <v>1069</v>
      </c>
      <c r="F230" s="3" t="s">
        <v>871</v>
      </c>
      <c r="G230" s="3" t="s">
        <v>992</v>
      </c>
      <c r="H230" s="4" t="s">
        <v>2420</v>
      </c>
      <c r="I230" s="6"/>
      <c r="J230" s="4" t="s">
        <v>2421</v>
      </c>
      <c r="K230" s="4" t="s">
        <v>21</v>
      </c>
    </row>
    <row r="231" spans="1:11" s="204" customFormat="1" ht="47.25" x14ac:dyDescent="0.25">
      <c r="A231" s="13" t="s">
        <v>5312</v>
      </c>
      <c r="B231" s="2" t="s">
        <v>938</v>
      </c>
      <c r="C231" s="247"/>
      <c r="D231" s="3" t="s">
        <v>52</v>
      </c>
      <c r="E231" s="3" t="s">
        <v>1123</v>
      </c>
      <c r="F231" s="3" t="s">
        <v>939</v>
      </c>
      <c r="G231" s="3" t="s">
        <v>992</v>
      </c>
      <c r="H231" s="4" t="s">
        <v>2055</v>
      </c>
      <c r="I231" s="6"/>
      <c r="J231" s="4" t="s">
        <v>2056</v>
      </c>
      <c r="K231" s="4" t="s">
        <v>2057</v>
      </c>
    </row>
    <row r="232" spans="1:11" s="204" customFormat="1" ht="47.25" x14ac:dyDescent="0.25">
      <c r="A232" s="13" t="s">
        <v>5313</v>
      </c>
      <c r="B232" s="2" t="s">
        <v>162</v>
      </c>
      <c r="C232" s="247"/>
      <c r="D232" s="3" t="s">
        <v>52</v>
      </c>
      <c r="E232" s="3" t="s">
        <v>1027</v>
      </c>
      <c r="F232" s="3" t="s">
        <v>163</v>
      </c>
      <c r="G232" s="3" t="s">
        <v>992</v>
      </c>
      <c r="H232" s="4" t="s">
        <v>2367</v>
      </c>
      <c r="I232" s="6"/>
      <c r="J232" s="4" t="s">
        <v>2368</v>
      </c>
      <c r="K232" s="19" t="s">
        <v>2369</v>
      </c>
    </row>
    <row r="233" spans="1:11" s="204" customFormat="1" ht="47.25" x14ac:dyDescent="0.25">
      <c r="A233" s="13" t="s">
        <v>5314</v>
      </c>
      <c r="B233" s="2" t="s">
        <v>774</v>
      </c>
      <c r="C233" s="247"/>
      <c r="D233" s="3" t="s">
        <v>52</v>
      </c>
      <c r="E233" s="3" t="s">
        <v>1029</v>
      </c>
      <c r="F233" s="3" t="s">
        <v>775</v>
      </c>
      <c r="G233" s="3" t="s">
        <v>992</v>
      </c>
      <c r="H233" s="4" t="s">
        <v>1942</v>
      </c>
      <c r="I233" s="6"/>
      <c r="J233" s="4" t="s">
        <v>1943</v>
      </c>
      <c r="K233" s="19" t="s">
        <v>1944</v>
      </c>
    </row>
    <row r="234" spans="1:11" s="204" customFormat="1" ht="47.25" x14ac:dyDescent="0.25">
      <c r="A234" s="13" t="s">
        <v>5315</v>
      </c>
      <c r="B234" s="2" t="s">
        <v>727</v>
      </c>
      <c r="C234" s="247"/>
      <c r="D234" s="3" t="s">
        <v>19</v>
      </c>
      <c r="E234" s="3" t="s">
        <v>1027</v>
      </c>
      <c r="F234" s="3" t="s">
        <v>728</v>
      </c>
      <c r="G234" s="3" t="s">
        <v>992</v>
      </c>
      <c r="H234" s="4" t="s">
        <v>1567</v>
      </c>
      <c r="I234" s="6"/>
      <c r="J234" s="4" t="s">
        <v>1568</v>
      </c>
      <c r="K234" s="4" t="s">
        <v>1569</v>
      </c>
    </row>
    <row r="235" spans="1:11" s="204" customFormat="1" ht="47.25" x14ac:dyDescent="0.25">
      <c r="A235" s="13" t="s">
        <v>5316</v>
      </c>
      <c r="B235" s="2" t="s">
        <v>132</v>
      </c>
      <c r="C235" s="247" t="s">
        <v>996</v>
      </c>
      <c r="D235" s="3" t="s">
        <v>19</v>
      </c>
      <c r="E235" s="3" t="s">
        <v>1043</v>
      </c>
      <c r="F235" s="3" t="s">
        <v>133</v>
      </c>
      <c r="G235" s="3" t="s">
        <v>996</v>
      </c>
      <c r="H235" s="4" t="s">
        <v>1678</v>
      </c>
      <c r="I235" s="6"/>
      <c r="J235" s="4" t="s">
        <v>1679</v>
      </c>
      <c r="K235" s="19" t="s">
        <v>1680</v>
      </c>
    </row>
    <row r="236" spans="1:11" s="204" customFormat="1" ht="31.5" x14ac:dyDescent="0.25">
      <c r="A236" s="13" t="s">
        <v>5317</v>
      </c>
      <c r="B236" s="2" t="s">
        <v>209</v>
      </c>
      <c r="C236" s="247"/>
      <c r="D236" s="3" t="s">
        <v>52</v>
      </c>
      <c r="E236" s="3" t="s">
        <v>1061</v>
      </c>
      <c r="F236" s="3" t="s">
        <v>210</v>
      </c>
      <c r="G236" s="3" t="s">
        <v>996</v>
      </c>
      <c r="H236" s="4" t="s">
        <v>1853</v>
      </c>
      <c r="I236" s="6"/>
      <c r="J236" s="4" t="s">
        <v>1854</v>
      </c>
      <c r="K236" s="19" t="s">
        <v>1855</v>
      </c>
    </row>
    <row r="237" spans="1:11" s="204" customFormat="1" ht="31.5" x14ac:dyDescent="0.25">
      <c r="A237" s="13" t="s">
        <v>5318</v>
      </c>
      <c r="B237" s="2" t="s">
        <v>739</v>
      </c>
      <c r="C237" s="247"/>
      <c r="D237" s="3" t="s">
        <v>52</v>
      </c>
      <c r="E237" s="3" t="s">
        <v>1039</v>
      </c>
      <c r="F237" s="3" t="s">
        <v>740</v>
      </c>
      <c r="G237" s="3" t="s">
        <v>996</v>
      </c>
      <c r="H237" s="4" t="s">
        <v>1292</v>
      </c>
      <c r="I237" s="6"/>
      <c r="J237" s="4" t="s">
        <v>1293</v>
      </c>
      <c r="K237" s="4" t="s">
        <v>21</v>
      </c>
    </row>
    <row r="238" spans="1:11" s="204" customFormat="1" ht="31.5" x14ac:dyDescent="0.25">
      <c r="A238" s="13" t="s">
        <v>5319</v>
      </c>
      <c r="B238" s="2" t="s">
        <v>893</v>
      </c>
      <c r="C238" s="247"/>
      <c r="D238" s="3" t="s">
        <v>52</v>
      </c>
      <c r="E238" s="3" t="s">
        <v>1027</v>
      </c>
      <c r="F238" s="3" t="s">
        <v>894</v>
      </c>
      <c r="G238" s="3" t="s">
        <v>996</v>
      </c>
      <c r="H238" s="4" t="s">
        <v>1412</v>
      </c>
      <c r="I238" s="6"/>
      <c r="J238" s="4" t="s">
        <v>1413</v>
      </c>
      <c r="K238" s="19" t="s">
        <v>1414</v>
      </c>
    </row>
    <row r="239" spans="1:11" s="204" customFormat="1" ht="31.5" x14ac:dyDescent="0.25">
      <c r="A239" s="13" t="s">
        <v>5320</v>
      </c>
      <c r="B239" s="2" t="s">
        <v>736</v>
      </c>
      <c r="C239" s="247"/>
      <c r="D239" s="3" t="s">
        <v>52</v>
      </c>
      <c r="E239" s="3" t="s">
        <v>1072</v>
      </c>
      <c r="F239" s="3" t="s">
        <v>737</v>
      </c>
      <c r="G239" s="3" t="s">
        <v>996</v>
      </c>
      <c r="H239" s="4" t="s">
        <v>2256</v>
      </c>
      <c r="I239" s="6"/>
      <c r="J239" s="4" t="s">
        <v>2257</v>
      </c>
      <c r="K239" s="19" t="s">
        <v>2258</v>
      </c>
    </row>
    <row r="240" spans="1:11" s="204" customFormat="1" ht="31.5" x14ac:dyDescent="0.25">
      <c r="A240" s="13" t="s">
        <v>5321</v>
      </c>
      <c r="B240" s="2" t="s">
        <v>883</v>
      </c>
      <c r="C240" s="247"/>
      <c r="D240" s="3" t="s">
        <v>52</v>
      </c>
      <c r="E240" s="3" t="s">
        <v>1045</v>
      </c>
      <c r="F240" s="3" t="s">
        <v>884</v>
      </c>
      <c r="G240" s="3" t="s">
        <v>996</v>
      </c>
      <c r="H240" s="4" t="s">
        <v>1835</v>
      </c>
      <c r="I240" s="6"/>
      <c r="J240" s="4" t="s">
        <v>1836</v>
      </c>
      <c r="K240" s="4" t="s">
        <v>1837</v>
      </c>
    </row>
    <row r="241" spans="1:11" s="204" customFormat="1" ht="31.5" x14ac:dyDescent="0.25">
      <c r="A241" s="13" t="s">
        <v>5322</v>
      </c>
      <c r="B241" s="2" t="s">
        <v>785</v>
      </c>
      <c r="C241" s="247"/>
      <c r="D241" s="3" t="s">
        <v>19</v>
      </c>
      <c r="E241" s="3" t="s">
        <v>1027</v>
      </c>
      <c r="F241" s="3" t="s">
        <v>786</v>
      </c>
      <c r="G241" s="3" t="s">
        <v>996</v>
      </c>
      <c r="H241" s="4" t="s">
        <v>2086</v>
      </c>
      <c r="I241" s="6"/>
      <c r="J241" s="4" t="s">
        <v>2087</v>
      </c>
      <c r="K241" s="4" t="s">
        <v>2088</v>
      </c>
    </row>
    <row r="242" spans="1:11" s="204" customFormat="1" ht="31.5" x14ac:dyDescent="0.25">
      <c r="A242" s="13" t="s">
        <v>5323</v>
      </c>
      <c r="B242" s="2" t="s">
        <v>925</v>
      </c>
      <c r="C242" s="247"/>
      <c r="D242" s="3" t="s">
        <v>52</v>
      </c>
      <c r="E242" s="3" t="s">
        <v>1091</v>
      </c>
      <c r="F242" s="3" t="s">
        <v>926</v>
      </c>
      <c r="G242" s="3" t="s">
        <v>996</v>
      </c>
      <c r="H242" s="4" t="s">
        <v>2269</v>
      </c>
      <c r="I242" s="6"/>
      <c r="J242" s="4" t="s">
        <v>2270</v>
      </c>
      <c r="K242" s="19" t="s">
        <v>2271</v>
      </c>
    </row>
    <row r="243" spans="1:11" s="204" customFormat="1" ht="31.5" x14ac:dyDescent="0.25">
      <c r="A243" s="13" t="s">
        <v>5324</v>
      </c>
      <c r="B243" s="2" t="s">
        <v>158</v>
      </c>
      <c r="C243" s="247" t="s">
        <v>994</v>
      </c>
      <c r="D243" s="3" t="s">
        <v>19</v>
      </c>
      <c r="E243" s="3" t="s">
        <v>1100</v>
      </c>
      <c r="F243" s="3" t="s">
        <v>159</v>
      </c>
      <c r="G243" s="3" t="s">
        <v>994</v>
      </c>
      <c r="H243" s="4" t="s">
        <v>2028</v>
      </c>
      <c r="I243" s="6"/>
      <c r="J243" s="4" t="s">
        <v>2029</v>
      </c>
      <c r="K243" s="4" t="s">
        <v>2030</v>
      </c>
    </row>
    <row r="244" spans="1:11" s="204" customFormat="1" ht="31.5" x14ac:dyDescent="0.25">
      <c r="A244" s="13" t="s">
        <v>5325</v>
      </c>
      <c r="B244" s="2" t="s">
        <v>187</v>
      </c>
      <c r="C244" s="247"/>
      <c r="D244" s="3" t="s">
        <v>19</v>
      </c>
      <c r="E244" s="3" t="s">
        <v>1068</v>
      </c>
      <c r="F244" s="3" t="s">
        <v>188</v>
      </c>
      <c r="G244" s="3" t="s">
        <v>994</v>
      </c>
      <c r="H244" s="4" t="s">
        <v>1396</v>
      </c>
      <c r="I244" s="6"/>
      <c r="J244" s="4" t="s">
        <v>1397</v>
      </c>
      <c r="K244" s="4" t="s">
        <v>21</v>
      </c>
    </row>
    <row r="245" spans="1:11" s="204" customFormat="1" ht="31.5" x14ac:dyDescent="0.25">
      <c r="A245" s="13" t="s">
        <v>5326</v>
      </c>
      <c r="B245" s="2" t="s">
        <v>145</v>
      </c>
      <c r="C245" s="247"/>
      <c r="D245" s="3" t="s">
        <v>52</v>
      </c>
      <c r="E245" s="3" t="s">
        <v>1027</v>
      </c>
      <c r="F245" s="3" t="s">
        <v>146</v>
      </c>
      <c r="G245" s="3" t="s">
        <v>994</v>
      </c>
      <c r="H245" s="4" t="s">
        <v>1873</v>
      </c>
      <c r="I245" s="6"/>
      <c r="J245" s="4" t="s">
        <v>1874</v>
      </c>
      <c r="K245" s="4" t="s">
        <v>21</v>
      </c>
    </row>
    <row r="246" spans="1:11" s="204" customFormat="1" ht="31.5" x14ac:dyDescent="0.25">
      <c r="A246" s="13" t="s">
        <v>5327</v>
      </c>
      <c r="B246" s="2" t="s">
        <v>489</v>
      </c>
      <c r="C246" s="247"/>
      <c r="D246" s="3" t="s">
        <v>52</v>
      </c>
      <c r="E246" s="3" t="s">
        <v>1041</v>
      </c>
      <c r="F246" s="3" t="s">
        <v>490</v>
      </c>
      <c r="G246" s="3" t="s">
        <v>994</v>
      </c>
      <c r="H246" s="4" t="s">
        <v>1433</v>
      </c>
      <c r="I246" s="6"/>
      <c r="J246" s="9" t="s">
        <v>1434</v>
      </c>
      <c r="K246" s="19" t="s">
        <v>1435</v>
      </c>
    </row>
    <row r="247" spans="1:11" s="204" customFormat="1" ht="31.5" x14ac:dyDescent="0.25">
      <c r="A247" s="13" t="s">
        <v>5328</v>
      </c>
      <c r="B247" s="2" t="s">
        <v>903</v>
      </c>
      <c r="C247" s="247"/>
      <c r="D247" s="3" t="s">
        <v>19</v>
      </c>
      <c r="E247" s="3" t="s">
        <v>1129</v>
      </c>
      <c r="F247" s="3" t="s">
        <v>904</v>
      </c>
      <c r="G247" s="3" t="s">
        <v>994</v>
      </c>
      <c r="H247" s="4" t="s">
        <v>2357</v>
      </c>
      <c r="I247" s="6"/>
      <c r="J247" s="9" t="s">
        <v>2358</v>
      </c>
      <c r="K247" s="4" t="s">
        <v>2359</v>
      </c>
    </row>
    <row r="248" spans="1:11" s="204" customFormat="1" ht="47.25" x14ac:dyDescent="0.25">
      <c r="A248" s="13" t="s">
        <v>5329</v>
      </c>
      <c r="B248" s="2" t="s">
        <v>2587</v>
      </c>
      <c r="C248" s="247"/>
      <c r="D248" s="3" t="s">
        <v>52</v>
      </c>
      <c r="E248" s="3" t="s">
        <v>1124</v>
      </c>
      <c r="F248" s="3" t="s">
        <v>937</v>
      </c>
      <c r="G248" s="3" t="s">
        <v>994</v>
      </c>
      <c r="H248" s="4" t="s">
        <v>2177</v>
      </c>
      <c r="I248" s="6"/>
      <c r="J248" s="4" t="s">
        <v>2178</v>
      </c>
      <c r="K248" s="4" t="s">
        <v>2179</v>
      </c>
    </row>
    <row r="249" spans="1:11" s="204" customFormat="1" ht="31.5" x14ac:dyDescent="0.25">
      <c r="A249" s="13" t="s">
        <v>5330</v>
      </c>
      <c r="B249" s="2" t="s">
        <v>781</v>
      </c>
      <c r="C249" s="247"/>
      <c r="D249" s="3" t="s">
        <v>19</v>
      </c>
      <c r="E249" s="3" t="s">
        <v>1027</v>
      </c>
      <c r="F249" s="3" t="s">
        <v>782</v>
      </c>
      <c r="G249" s="3" t="s">
        <v>994</v>
      </c>
      <c r="H249" s="4" t="s">
        <v>2041</v>
      </c>
      <c r="I249" s="6"/>
      <c r="J249" s="4" t="s">
        <v>2042</v>
      </c>
      <c r="K249" s="4" t="s">
        <v>21</v>
      </c>
    </row>
    <row r="250" spans="1:11" s="204" customFormat="1" ht="31.5" x14ac:dyDescent="0.25">
      <c r="A250" s="13" t="s">
        <v>5331</v>
      </c>
      <c r="B250" s="2" t="s">
        <v>859</v>
      </c>
      <c r="C250" s="247"/>
      <c r="D250" s="3" t="s">
        <v>52</v>
      </c>
      <c r="E250" s="3" t="s">
        <v>1030</v>
      </c>
      <c r="F250" s="3" t="s">
        <v>860</v>
      </c>
      <c r="G250" s="3" t="s">
        <v>994</v>
      </c>
      <c r="H250" s="4" t="s">
        <v>1890</v>
      </c>
      <c r="I250" s="6"/>
      <c r="J250" s="4" t="s">
        <v>1891</v>
      </c>
      <c r="K250" s="19" t="s">
        <v>1892</v>
      </c>
    </row>
    <row r="251" spans="1:11" s="204" customFormat="1" ht="31.5" x14ac:dyDescent="0.25">
      <c r="A251" s="13" t="s">
        <v>5332</v>
      </c>
      <c r="B251" s="2" t="s">
        <v>873</v>
      </c>
      <c r="C251" s="247"/>
      <c r="D251" s="3" t="s">
        <v>52</v>
      </c>
      <c r="E251" s="3" t="s">
        <v>1110</v>
      </c>
      <c r="F251" s="3" t="s">
        <v>874</v>
      </c>
      <c r="G251" s="3" t="s">
        <v>994</v>
      </c>
      <c r="H251" s="4" t="s">
        <v>1353</v>
      </c>
      <c r="I251" s="6"/>
      <c r="J251" s="4" t="s">
        <v>1354</v>
      </c>
      <c r="K251" s="4" t="s">
        <v>21</v>
      </c>
    </row>
    <row r="252" spans="1:11" s="204" customFormat="1" ht="31.5" x14ac:dyDescent="0.25">
      <c r="A252" s="13" t="s">
        <v>5333</v>
      </c>
      <c r="B252" s="2" t="s">
        <v>719</v>
      </c>
      <c r="C252" s="247"/>
      <c r="D252" s="3" t="s">
        <v>19</v>
      </c>
      <c r="E252" s="3" t="s">
        <v>1027</v>
      </c>
      <c r="F252" s="3" t="s">
        <v>720</v>
      </c>
      <c r="G252" s="3" t="s">
        <v>994</v>
      </c>
      <c r="H252" s="4" t="s">
        <v>2423</v>
      </c>
      <c r="I252" s="6"/>
      <c r="J252" s="9" t="s">
        <v>2424</v>
      </c>
      <c r="K252" s="19" t="s">
        <v>2425</v>
      </c>
    </row>
    <row r="253" spans="1:11" s="204" customFormat="1" ht="47.25" x14ac:dyDescent="0.25">
      <c r="A253" s="13" t="s">
        <v>5334</v>
      </c>
      <c r="B253" s="2" t="s">
        <v>309</v>
      </c>
      <c r="C253" s="247"/>
      <c r="D253" s="3" t="s">
        <v>52</v>
      </c>
      <c r="E253" s="3" t="s">
        <v>1046</v>
      </c>
      <c r="F253" s="3" t="s">
        <v>310</v>
      </c>
      <c r="G253" s="3" t="s">
        <v>994</v>
      </c>
      <c r="H253" s="4" t="s">
        <v>1920</v>
      </c>
      <c r="I253" s="6"/>
      <c r="J253" s="4" t="s">
        <v>1921</v>
      </c>
      <c r="K253" s="19" t="s">
        <v>1922</v>
      </c>
    </row>
    <row r="254" spans="1:11" s="204" customFormat="1" ht="47.25" x14ac:dyDescent="0.25">
      <c r="A254" s="13" t="s">
        <v>5335</v>
      </c>
      <c r="B254" s="2" t="s">
        <v>743</v>
      </c>
      <c r="C254" s="247"/>
      <c r="D254" s="3" t="s">
        <v>52</v>
      </c>
      <c r="E254" s="3" t="s">
        <v>1042</v>
      </c>
      <c r="F254" s="3" t="s">
        <v>744</v>
      </c>
      <c r="G254" s="3" t="s">
        <v>994</v>
      </c>
      <c r="H254" s="4" t="s">
        <v>2380</v>
      </c>
      <c r="I254" s="6"/>
      <c r="J254" s="4" t="s">
        <v>2381</v>
      </c>
      <c r="K254" s="4" t="s">
        <v>2382</v>
      </c>
    </row>
    <row r="255" spans="1:11" s="204" customFormat="1" ht="31.5" x14ac:dyDescent="0.25">
      <c r="A255" s="13" t="s">
        <v>5336</v>
      </c>
      <c r="B255" s="2" t="s">
        <v>756</v>
      </c>
      <c r="C255" s="247"/>
      <c r="D255" s="3" t="s">
        <v>52</v>
      </c>
      <c r="E255" s="3" t="s">
        <v>1070</v>
      </c>
      <c r="F255" s="3" t="s">
        <v>757</v>
      </c>
      <c r="G255" s="3" t="s">
        <v>994</v>
      </c>
      <c r="H255" s="4" t="s">
        <v>1822</v>
      </c>
      <c r="I255" s="6"/>
      <c r="J255" s="4" t="s">
        <v>1823</v>
      </c>
      <c r="K255" s="19" t="s">
        <v>1824</v>
      </c>
    </row>
    <row r="256" spans="1:11" s="204" customFormat="1" ht="31.5" x14ac:dyDescent="0.25">
      <c r="A256" s="13" t="s">
        <v>5337</v>
      </c>
      <c r="B256" s="2" t="s">
        <v>907</v>
      </c>
      <c r="C256" s="247"/>
      <c r="D256" s="3" t="s">
        <v>52</v>
      </c>
      <c r="E256" s="3" t="s">
        <v>1028</v>
      </c>
      <c r="F256" s="3" t="s">
        <v>908</v>
      </c>
      <c r="G256" s="3" t="s">
        <v>994</v>
      </c>
      <c r="H256" s="4" t="s">
        <v>2159</v>
      </c>
      <c r="I256" s="6"/>
      <c r="J256" s="9" t="s">
        <v>2160</v>
      </c>
      <c r="K256" s="4" t="s">
        <v>2161</v>
      </c>
    </row>
    <row r="257" spans="1:11" s="204" customFormat="1" ht="31.5" x14ac:dyDescent="0.25">
      <c r="A257" s="13" t="s">
        <v>5338</v>
      </c>
      <c r="B257" s="2" t="s">
        <v>759</v>
      </c>
      <c r="C257" s="247"/>
      <c r="D257" s="3" t="s">
        <v>52</v>
      </c>
      <c r="E257" s="3" t="s">
        <v>1071</v>
      </c>
      <c r="F257" s="3" t="s">
        <v>760</v>
      </c>
      <c r="G257" s="3" t="s">
        <v>994</v>
      </c>
      <c r="H257" s="4" t="s">
        <v>1883</v>
      </c>
      <c r="I257" s="6"/>
      <c r="J257" s="4" t="s">
        <v>1884</v>
      </c>
      <c r="K257" s="19" t="s">
        <v>1885</v>
      </c>
    </row>
    <row r="258" spans="1:11" s="204" customFormat="1" ht="31.5" x14ac:dyDescent="0.25">
      <c r="A258" s="13" t="s">
        <v>5339</v>
      </c>
      <c r="B258" s="2" t="s">
        <v>455</v>
      </c>
      <c r="C258" s="247"/>
      <c r="D258" s="3" t="s">
        <v>52</v>
      </c>
      <c r="E258" s="3" t="s">
        <v>1041</v>
      </c>
      <c r="F258" s="3" t="s">
        <v>456</v>
      </c>
      <c r="G258" s="3" t="s">
        <v>994</v>
      </c>
      <c r="H258" s="4" t="s">
        <v>2391</v>
      </c>
      <c r="I258" s="6"/>
      <c r="J258" s="4" t="s">
        <v>2392</v>
      </c>
      <c r="K258" s="4" t="s">
        <v>2393</v>
      </c>
    </row>
    <row r="259" spans="1:11" s="204" customFormat="1" ht="31.5" x14ac:dyDescent="0.25">
      <c r="A259" s="13" t="s">
        <v>5340</v>
      </c>
      <c r="B259" s="2" t="s">
        <v>217</v>
      </c>
      <c r="C259" s="247" t="s">
        <v>5411</v>
      </c>
      <c r="D259" s="3" t="s">
        <v>19</v>
      </c>
      <c r="E259" s="3" t="s">
        <v>1074</v>
      </c>
      <c r="F259" s="3" t="s">
        <v>218</v>
      </c>
      <c r="G259" s="3" t="s">
        <v>993</v>
      </c>
      <c r="H259" s="4" t="s">
        <v>1412</v>
      </c>
      <c r="I259" s="6"/>
      <c r="J259" s="4" t="s">
        <v>1548</v>
      </c>
      <c r="K259" s="19" t="s">
        <v>1549</v>
      </c>
    </row>
    <row r="260" spans="1:11" s="204" customFormat="1" ht="31.5" x14ac:dyDescent="0.25">
      <c r="A260" s="13" t="s">
        <v>5341</v>
      </c>
      <c r="B260" s="2" t="s">
        <v>510</v>
      </c>
      <c r="C260" s="247"/>
      <c r="D260" s="3" t="s">
        <v>52</v>
      </c>
      <c r="E260" s="3" t="s">
        <v>1096</v>
      </c>
      <c r="F260" s="3" t="s">
        <v>511</v>
      </c>
      <c r="G260" s="3" t="s">
        <v>993</v>
      </c>
      <c r="H260" s="4" t="s">
        <v>2277</v>
      </c>
      <c r="I260" s="6"/>
      <c r="J260" s="4" t="s">
        <v>2278</v>
      </c>
      <c r="K260" s="4" t="s">
        <v>2279</v>
      </c>
    </row>
    <row r="261" spans="1:11" s="204" customFormat="1" ht="31.5" x14ac:dyDescent="0.25">
      <c r="A261" s="13" t="s">
        <v>5342</v>
      </c>
      <c r="B261" s="2" t="s">
        <v>403</v>
      </c>
      <c r="C261" s="247"/>
      <c r="D261" s="3" t="s">
        <v>19</v>
      </c>
      <c r="E261" s="3" t="s">
        <v>1084</v>
      </c>
      <c r="F261" s="3" t="s">
        <v>404</v>
      </c>
      <c r="G261" s="3" t="s">
        <v>993</v>
      </c>
      <c r="H261" s="4" t="s">
        <v>1709</v>
      </c>
      <c r="I261" s="6"/>
      <c r="J261" s="4" t="s">
        <v>1710</v>
      </c>
      <c r="K261" s="4" t="s">
        <v>1711</v>
      </c>
    </row>
    <row r="262" spans="1:11" s="204" customFormat="1" ht="31.5" x14ac:dyDescent="0.25">
      <c r="A262" s="13" t="s">
        <v>5343</v>
      </c>
      <c r="B262" s="2" t="s">
        <v>246</v>
      </c>
      <c r="C262" s="247"/>
      <c r="D262" s="3" t="s">
        <v>19</v>
      </c>
      <c r="E262" s="3" t="s">
        <v>1027</v>
      </c>
      <c r="F262" s="3" t="s">
        <v>247</v>
      </c>
      <c r="G262" s="3" t="s">
        <v>993</v>
      </c>
      <c r="H262" s="4" t="s">
        <v>2126</v>
      </c>
      <c r="I262" s="6"/>
      <c r="J262" s="4" t="s">
        <v>2127</v>
      </c>
      <c r="K262" s="4" t="s">
        <v>21</v>
      </c>
    </row>
    <row r="263" spans="1:11" s="204" customFormat="1" ht="31.5" x14ac:dyDescent="0.25">
      <c r="A263" s="13" t="s">
        <v>5344</v>
      </c>
      <c r="B263" s="2" t="s">
        <v>558</v>
      </c>
      <c r="C263" s="247"/>
      <c r="D263" s="3" t="s">
        <v>52</v>
      </c>
      <c r="E263" s="3" t="s">
        <v>1049</v>
      </c>
      <c r="F263" s="3" t="s">
        <v>559</v>
      </c>
      <c r="G263" s="3" t="s">
        <v>993</v>
      </c>
      <c r="H263" s="4" t="s">
        <v>2100</v>
      </c>
      <c r="I263" s="6"/>
      <c r="J263" s="4" t="s">
        <v>2101</v>
      </c>
      <c r="K263" s="4" t="s">
        <v>2102</v>
      </c>
    </row>
    <row r="264" spans="1:11" s="204" customFormat="1" ht="31.5" x14ac:dyDescent="0.25">
      <c r="A264" s="13" t="s">
        <v>5345</v>
      </c>
      <c r="B264" s="2" t="s">
        <v>141</v>
      </c>
      <c r="C264" s="247"/>
      <c r="D264" s="3" t="s">
        <v>19</v>
      </c>
      <c r="E264" s="3" t="s">
        <v>1067</v>
      </c>
      <c r="F264" s="3" t="s">
        <v>142</v>
      </c>
      <c r="G264" s="3" t="s">
        <v>993</v>
      </c>
      <c r="H264" s="4" t="s">
        <v>1382</v>
      </c>
      <c r="I264" s="6"/>
      <c r="J264" s="4" t="s">
        <v>1383</v>
      </c>
      <c r="K264" s="4" t="s">
        <v>21</v>
      </c>
    </row>
    <row r="265" spans="1:11" s="204" customFormat="1" ht="31.5" x14ac:dyDescent="0.25">
      <c r="A265" s="13" t="s">
        <v>5346</v>
      </c>
      <c r="B265" s="2" t="s">
        <v>890</v>
      </c>
      <c r="C265" s="247"/>
      <c r="D265" s="3" t="s">
        <v>52</v>
      </c>
      <c r="E265" s="3" t="s">
        <v>1043</v>
      </c>
      <c r="F265" s="3" t="s">
        <v>891</v>
      </c>
      <c r="G265" s="3" t="s">
        <v>993</v>
      </c>
      <c r="H265" s="4" t="s">
        <v>1850</v>
      </c>
      <c r="I265" s="6"/>
      <c r="J265" s="4" t="s">
        <v>1851</v>
      </c>
      <c r="K265" s="4" t="s">
        <v>1852</v>
      </c>
    </row>
    <row r="266" spans="1:11" s="204" customFormat="1" ht="31.5" x14ac:dyDescent="0.25">
      <c r="A266" s="13" t="s">
        <v>5347</v>
      </c>
      <c r="B266" s="2" t="s">
        <v>332</v>
      </c>
      <c r="C266" s="247"/>
      <c r="D266" s="3" t="s">
        <v>19</v>
      </c>
      <c r="E266" s="3" t="s">
        <v>1111</v>
      </c>
      <c r="F266" s="3" t="s">
        <v>333</v>
      </c>
      <c r="G266" s="3" t="s">
        <v>993</v>
      </c>
      <c r="H266" s="4" t="s">
        <v>1359</v>
      </c>
      <c r="I266" s="6"/>
      <c r="J266" s="4" t="s">
        <v>1360</v>
      </c>
      <c r="K266" s="4" t="s">
        <v>21</v>
      </c>
    </row>
    <row r="267" spans="1:11" s="204" customFormat="1" ht="31.5" x14ac:dyDescent="0.25">
      <c r="A267" s="13" t="s">
        <v>5348</v>
      </c>
      <c r="B267" s="2" t="s">
        <v>866</v>
      </c>
      <c r="C267" s="247"/>
      <c r="D267" s="3" t="s">
        <v>52</v>
      </c>
      <c r="E267" s="3" t="s">
        <v>1031</v>
      </c>
      <c r="F267" s="3" t="s">
        <v>867</v>
      </c>
      <c r="G267" s="3" t="s">
        <v>993</v>
      </c>
      <c r="H267" s="4" t="s">
        <v>1187</v>
      </c>
      <c r="I267" s="6"/>
      <c r="J267" s="4" t="s">
        <v>1188</v>
      </c>
      <c r="K267" s="4" t="s">
        <v>21</v>
      </c>
    </row>
    <row r="268" spans="1:11" s="204" customFormat="1" ht="31.5" x14ac:dyDescent="0.25">
      <c r="A268" s="13" t="s">
        <v>5349</v>
      </c>
      <c r="B268" s="2" t="s">
        <v>451</v>
      </c>
      <c r="C268" s="247"/>
      <c r="D268" s="3" t="s">
        <v>19</v>
      </c>
      <c r="E268" s="3" t="s">
        <v>1031</v>
      </c>
      <c r="F268" s="3" t="s">
        <v>452</v>
      </c>
      <c r="G268" s="3" t="s">
        <v>993</v>
      </c>
      <c r="H268" s="4" t="s">
        <v>1758</v>
      </c>
      <c r="I268" s="6"/>
      <c r="J268" s="4" t="s">
        <v>1759</v>
      </c>
      <c r="K268" s="19" t="s">
        <v>1760</v>
      </c>
    </row>
    <row r="269" spans="1:11" s="204" customFormat="1" ht="31.5" x14ac:dyDescent="0.25">
      <c r="A269" s="13" t="s">
        <v>5350</v>
      </c>
      <c r="B269" s="2" t="s">
        <v>842</v>
      </c>
      <c r="C269" s="247"/>
      <c r="D269" s="3" t="s">
        <v>52</v>
      </c>
      <c r="E269" s="3" t="s">
        <v>1070</v>
      </c>
      <c r="F269" s="3" t="s">
        <v>843</v>
      </c>
      <c r="G269" s="3" t="s">
        <v>993</v>
      </c>
      <c r="H269" s="4" t="s">
        <v>1523</v>
      </c>
      <c r="I269" s="6"/>
      <c r="J269" s="4" t="s">
        <v>1524</v>
      </c>
      <c r="K269" s="4" t="s">
        <v>1525</v>
      </c>
    </row>
    <row r="270" spans="1:11" s="204" customFormat="1" ht="31.5" x14ac:dyDescent="0.25">
      <c r="A270" s="13" t="s">
        <v>5351</v>
      </c>
      <c r="B270" s="2" t="s">
        <v>791</v>
      </c>
      <c r="C270" s="247"/>
      <c r="D270" s="3" t="s">
        <v>19</v>
      </c>
      <c r="E270" s="3" t="s">
        <v>1127</v>
      </c>
      <c r="F270" s="3" t="s">
        <v>792</v>
      </c>
      <c r="G270" s="3" t="s">
        <v>993</v>
      </c>
      <c r="H270" s="4" t="s">
        <v>2293</v>
      </c>
      <c r="I270" s="6"/>
      <c r="J270" s="4" t="s">
        <v>2294</v>
      </c>
      <c r="K270" s="4" t="s">
        <v>21</v>
      </c>
    </row>
    <row r="271" spans="1:11" s="204" customFormat="1" ht="31.5" x14ac:dyDescent="0.25">
      <c r="A271" s="13" t="s">
        <v>5352</v>
      </c>
      <c r="B271" s="2" t="s">
        <v>901</v>
      </c>
      <c r="C271" s="247"/>
      <c r="D271" s="3" t="s">
        <v>19</v>
      </c>
      <c r="E271" s="3" t="s">
        <v>1032</v>
      </c>
      <c r="F271" s="3" t="s">
        <v>902</v>
      </c>
      <c r="G271" s="3" t="s">
        <v>993</v>
      </c>
      <c r="H271" s="4" t="s">
        <v>1446</v>
      </c>
      <c r="I271" s="6"/>
      <c r="J271" s="4" t="s">
        <v>1447</v>
      </c>
      <c r="K271" s="4" t="s">
        <v>1448</v>
      </c>
    </row>
    <row r="272" spans="1:11" s="204" customFormat="1" ht="31.5" x14ac:dyDescent="0.25">
      <c r="A272" s="13" t="s">
        <v>5353</v>
      </c>
      <c r="B272" s="2" t="s">
        <v>881</v>
      </c>
      <c r="C272" s="247"/>
      <c r="D272" s="3" t="s">
        <v>19</v>
      </c>
      <c r="E272" s="3" t="s">
        <v>1043</v>
      </c>
      <c r="F272" s="3" t="s">
        <v>882</v>
      </c>
      <c r="G272" s="3" t="s">
        <v>993</v>
      </c>
      <c r="H272" s="4" t="s">
        <v>2322</v>
      </c>
      <c r="I272" s="6"/>
      <c r="J272" s="9" t="s">
        <v>2323</v>
      </c>
      <c r="K272" s="4" t="s">
        <v>21</v>
      </c>
    </row>
    <row r="273" spans="1:11" s="204" customFormat="1" ht="31.5" x14ac:dyDescent="0.25">
      <c r="A273" s="13" t="s">
        <v>5354</v>
      </c>
      <c r="B273" s="2" t="s">
        <v>793</v>
      </c>
      <c r="C273" s="247"/>
      <c r="D273" s="3" t="s">
        <v>19</v>
      </c>
      <c r="E273" s="3" t="s">
        <v>1031</v>
      </c>
      <c r="F273" s="3" t="s">
        <v>794</v>
      </c>
      <c r="G273" s="3" t="s">
        <v>993</v>
      </c>
      <c r="H273" s="4" t="s">
        <v>1979</v>
      </c>
      <c r="I273" s="6"/>
      <c r="J273" s="9" t="s">
        <v>1980</v>
      </c>
      <c r="K273" s="4" t="s">
        <v>21</v>
      </c>
    </row>
    <row r="274" spans="1:11" s="204" customFormat="1" ht="31.5" x14ac:dyDescent="0.25">
      <c r="A274" s="13" t="s">
        <v>5355</v>
      </c>
      <c r="B274" s="2" t="s">
        <v>941</v>
      </c>
      <c r="C274" s="247"/>
      <c r="D274" s="3" t="s">
        <v>52</v>
      </c>
      <c r="E274" s="3" t="s">
        <v>1110</v>
      </c>
      <c r="F274" s="3" t="s">
        <v>942</v>
      </c>
      <c r="G274" s="3" t="s">
        <v>993</v>
      </c>
      <c r="H274" s="4" t="s">
        <v>1877</v>
      </c>
      <c r="I274" s="6"/>
      <c r="J274" s="4" t="s">
        <v>1878</v>
      </c>
      <c r="K274" s="4" t="s">
        <v>1879</v>
      </c>
    </row>
    <row r="275" spans="1:11" s="204" customFormat="1" ht="47.25" x14ac:dyDescent="0.25">
      <c r="A275" s="13" t="s">
        <v>5356</v>
      </c>
      <c r="B275" s="2" t="s">
        <v>777</v>
      </c>
      <c r="C275" s="247"/>
      <c r="D275" s="3" t="s">
        <v>52</v>
      </c>
      <c r="E275" s="3" t="s">
        <v>1076</v>
      </c>
      <c r="F275" s="3" t="s">
        <v>778</v>
      </c>
      <c r="G275" s="3" t="s">
        <v>993</v>
      </c>
      <c r="H275" s="4" t="s">
        <v>2386</v>
      </c>
      <c r="I275" s="6"/>
      <c r="J275" s="4" t="s">
        <v>2387</v>
      </c>
      <c r="K275" s="19" t="s">
        <v>2388</v>
      </c>
    </row>
    <row r="276" spans="1:11" s="204" customFormat="1" ht="47.25" x14ac:dyDescent="0.25">
      <c r="A276" s="13" t="s">
        <v>5357</v>
      </c>
      <c r="B276" s="2" t="s">
        <v>915</v>
      </c>
      <c r="C276" s="247"/>
      <c r="D276" s="3" t="s">
        <v>52</v>
      </c>
      <c r="E276" s="3" t="s">
        <v>1114</v>
      </c>
      <c r="F276" s="3" t="s">
        <v>916</v>
      </c>
      <c r="G276" s="3" t="s">
        <v>993</v>
      </c>
      <c r="H276" s="4" t="s">
        <v>1509</v>
      </c>
      <c r="I276" s="6"/>
      <c r="J276" s="4" t="s">
        <v>1510</v>
      </c>
      <c r="K276" s="4" t="s">
        <v>21</v>
      </c>
    </row>
    <row r="277" spans="1:11" s="204" customFormat="1" ht="47.25" x14ac:dyDescent="0.25">
      <c r="A277" s="13" t="s">
        <v>5358</v>
      </c>
      <c r="B277" s="2" t="s">
        <v>129</v>
      </c>
      <c r="C277" s="247" t="s">
        <v>5412</v>
      </c>
      <c r="D277" s="3" t="s">
        <v>52</v>
      </c>
      <c r="E277" s="3" t="s">
        <v>1027</v>
      </c>
      <c r="F277" s="3" t="s">
        <v>130</v>
      </c>
      <c r="G277" s="3" t="s">
        <v>998</v>
      </c>
      <c r="H277" s="4" t="s">
        <v>1728</v>
      </c>
      <c r="I277" s="6"/>
      <c r="J277" s="4" t="s">
        <v>1729</v>
      </c>
      <c r="K277" s="4" t="s">
        <v>1730</v>
      </c>
    </row>
    <row r="278" spans="1:11" s="204" customFormat="1" ht="47.25" x14ac:dyDescent="0.25">
      <c r="A278" s="13" t="s">
        <v>5359</v>
      </c>
      <c r="B278" s="14" t="s">
        <v>1003</v>
      </c>
      <c r="C278" s="248"/>
      <c r="D278" s="10" t="s">
        <v>52</v>
      </c>
      <c r="E278" s="10" t="s">
        <v>1035</v>
      </c>
      <c r="F278" s="13" t="s">
        <v>1007</v>
      </c>
      <c r="G278" s="3" t="s">
        <v>998</v>
      </c>
      <c r="H278" s="4" t="s">
        <v>1429</v>
      </c>
      <c r="I278" s="6"/>
      <c r="J278" s="9" t="s">
        <v>1430</v>
      </c>
      <c r="K278" s="4" t="s">
        <v>21</v>
      </c>
    </row>
    <row r="279" spans="1:11" s="204" customFormat="1" ht="47.25" x14ac:dyDescent="0.25">
      <c r="A279" s="13" t="s">
        <v>5360</v>
      </c>
      <c r="B279" s="2" t="s">
        <v>932</v>
      </c>
      <c r="C279" s="247"/>
      <c r="D279" s="3" t="s">
        <v>19</v>
      </c>
      <c r="E279" s="3" t="s">
        <v>1027</v>
      </c>
      <c r="F279" s="3" t="s">
        <v>933</v>
      </c>
      <c r="G279" s="3" t="s">
        <v>998</v>
      </c>
      <c r="H279" s="4" t="s">
        <v>1541</v>
      </c>
      <c r="I279" s="6"/>
      <c r="J279" s="9" t="s">
        <v>1542</v>
      </c>
      <c r="K279" s="4" t="s">
        <v>1543</v>
      </c>
    </row>
    <row r="280" spans="1:11" s="204" customFormat="1" ht="31.5" x14ac:dyDescent="0.25">
      <c r="A280" s="13" t="s">
        <v>5361</v>
      </c>
      <c r="B280" s="2" t="s">
        <v>85</v>
      </c>
      <c r="C280" s="247" t="s">
        <v>995</v>
      </c>
      <c r="D280" s="3" t="s">
        <v>19</v>
      </c>
      <c r="E280" s="3" t="s">
        <v>1071</v>
      </c>
      <c r="F280" s="3" t="s">
        <v>86</v>
      </c>
      <c r="G280" s="3" t="s">
        <v>995</v>
      </c>
      <c r="H280" s="4" t="s">
        <v>1492</v>
      </c>
      <c r="I280" s="6"/>
      <c r="J280" s="9" t="s">
        <v>1493</v>
      </c>
      <c r="K280" s="19" t="s">
        <v>1494</v>
      </c>
    </row>
    <row r="281" spans="1:11" s="204" customFormat="1" ht="31.5" x14ac:dyDescent="0.25">
      <c r="A281" s="13" t="s">
        <v>5362</v>
      </c>
      <c r="B281" s="2" t="s">
        <v>166</v>
      </c>
      <c r="C281" s="247"/>
      <c r="D281" s="3" t="s">
        <v>19</v>
      </c>
      <c r="E281" s="3" t="s">
        <v>1055</v>
      </c>
      <c r="F281" s="3" t="s">
        <v>167</v>
      </c>
      <c r="G281" s="3" t="s">
        <v>995</v>
      </c>
      <c r="H281" s="4" t="s">
        <v>2033</v>
      </c>
      <c r="I281" s="6"/>
      <c r="J281" s="4" t="s">
        <v>2034</v>
      </c>
      <c r="K281" s="4" t="s">
        <v>2035</v>
      </c>
    </row>
    <row r="282" spans="1:11" s="204" customFormat="1" ht="31.5" x14ac:dyDescent="0.25">
      <c r="A282" s="13" t="s">
        <v>5363</v>
      </c>
      <c r="B282" s="2" t="s">
        <v>765</v>
      </c>
      <c r="C282" s="247"/>
      <c r="D282" s="3" t="s">
        <v>19</v>
      </c>
      <c r="E282" s="3" t="s">
        <v>1120</v>
      </c>
      <c r="F282" s="3" t="s">
        <v>766</v>
      </c>
      <c r="G282" s="3" t="s">
        <v>995</v>
      </c>
      <c r="H282" s="4" t="s">
        <v>1964</v>
      </c>
      <c r="I282" s="6"/>
      <c r="J282" s="4" t="s">
        <v>1965</v>
      </c>
      <c r="K282" s="19" t="s">
        <v>1966</v>
      </c>
    </row>
    <row r="283" spans="1:11" s="204" customFormat="1" ht="31.5" x14ac:dyDescent="0.25">
      <c r="A283" s="13" t="s">
        <v>5364</v>
      </c>
      <c r="B283" s="2" t="s">
        <v>947</v>
      </c>
      <c r="C283" s="247"/>
      <c r="D283" s="3" t="s">
        <v>19</v>
      </c>
      <c r="E283" s="3" t="s">
        <v>1027</v>
      </c>
      <c r="F283" s="3" t="s">
        <v>948</v>
      </c>
      <c r="G283" s="3" t="s">
        <v>995</v>
      </c>
      <c r="H283" s="4" t="s">
        <v>1638</v>
      </c>
      <c r="I283" s="6"/>
      <c r="J283" s="9" t="s">
        <v>1639</v>
      </c>
      <c r="K283" s="19" t="s">
        <v>1640</v>
      </c>
    </row>
    <row r="284" spans="1:11" s="204" customFormat="1" ht="31.5" x14ac:dyDescent="0.25">
      <c r="A284" s="13" t="s">
        <v>5365</v>
      </c>
      <c r="B284" s="2" t="s">
        <v>703</v>
      </c>
      <c r="C284" s="247"/>
      <c r="D284" s="3" t="s">
        <v>19</v>
      </c>
      <c r="E284" s="3" t="s">
        <v>1041</v>
      </c>
      <c r="F284" s="3" t="s">
        <v>704</v>
      </c>
      <c r="G284" s="3" t="s">
        <v>995</v>
      </c>
      <c r="H284" s="4" t="s">
        <v>2364</v>
      </c>
      <c r="I284" s="6"/>
      <c r="J284" s="9" t="s">
        <v>2365</v>
      </c>
      <c r="K284" s="4" t="s">
        <v>21</v>
      </c>
    </row>
    <row r="285" spans="1:11" s="204" customFormat="1" ht="47.25" x14ac:dyDescent="0.25">
      <c r="A285" s="13" t="s">
        <v>5366</v>
      </c>
      <c r="B285" s="2" t="s">
        <v>928</v>
      </c>
      <c r="C285" s="247"/>
      <c r="D285" s="3" t="s">
        <v>19</v>
      </c>
      <c r="E285" s="3" t="s">
        <v>1110</v>
      </c>
      <c r="F285" s="3" t="s">
        <v>929</v>
      </c>
      <c r="G285" s="3" t="s">
        <v>995</v>
      </c>
      <c r="H285" s="4" t="s">
        <v>2060</v>
      </c>
      <c r="I285" s="6"/>
      <c r="J285" s="4" t="s">
        <v>2061</v>
      </c>
      <c r="K285" s="4" t="s">
        <v>2062</v>
      </c>
    </row>
    <row r="286" spans="1:11" s="204" customFormat="1" ht="31.5" x14ac:dyDescent="0.25">
      <c r="A286" s="13" t="s">
        <v>5367</v>
      </c>
      <c r="B286" s="2" t="s">
        <v>922</v>
      </c>
      <c r="C286" s="247"/>
      <c r="D286" s="3" t="s">
        <v>19</v>
      </c>
      <c r="E286" s="3" t="s">
        <v>1113</v>
      </c>
      <c r="F286" s="3" t="s">
        <v>923</v>
      </c>
      <c r="G286" s="3" t="s">
        <v>995</v>
      </c>
      <c r="H286" s="4" t="s">
        <v>2050</v>
      </c>
      <c r="I286" s="6"/>
      <c r="J286" s="4" t="s">
        <v>2051</v>
      </c>
      <c r="K286" s="4" t="s">
        <v>2052</v>
      </c>
    </row>
    <row r="287" spans="1:11" s="204" customFormat="1" ht="47.25" x14ac:dyDescent="0.25">
      <c r="A287" s="13" t="s">
        <v>5368</v>
      </c>
      <c r="B287" s="2" t="s">
        <v>800</v>
      </c>
      <c r="C287" s="247"/>
      <c r="D287" s="3" t="s">
        <v>19</v>
      </c>
      <c r="E287" s="3" t="s">
        <v>1110</v>
      </c>
      <c r="F287" s="3" t="s">
        <v>801</v>
      </c>
      <c r="G287" s="3" t="s">
        <v>995</v>
      </c>
      <c r="H287" s="9" t="s">
        <v>1349</v>
      </c>
      <c r="I287" s="6"/>
      <c r="J287" s="4" t="s">
        <v>1350</v>
      </c>
      <c r="K287" s="4" t="s">
        <v>21</v>
      </c>
    </row>
    <row r="288" spans="1:11" s="204" customFormat="1" ht="31.5" x14ac:dyDescent="0.25">
      <c r="A288" s="13" t="s">
        <v>5369</v>
      </c>
      <c r="B288" s="2" t="s">
        <v>716</v>
      </c>
      <c r="C288" s="247"/>
      <c r="D288" s="3" t="s">
        <v>19</v>
      </c>
      <c r="E288" s="3" t="s">
        <v>1110</v>
      </c>
      <c r="F288" s="3" t="s">
        <v>717</v>
      </c>
      <c r="G288" s="3" t="s">
        <v>995</v>
      </c>
      <c r="H288" s="4" t="s">
        <v>1356</v>
      </c>
      <c r="I288" s="6"/>
      <c r="J288" s="4" t="s">
        <v>21</v>
      </c>
      <c r="K288" s="4" t="s">
        <v>21</v>
      </c>
    </row>
    <row r="289" spans="1:11" s="204" customFormat="1" ht="31.5" x14ac:dyDescent="0.25">
      <c r="A289" s="13" t="s">
        <v>5370</v>
      </c>
      <c r="B289" s="2" t="s">
        <v>724</v>
      </c>
      <c r="C289" s="247"/>
      <c r="D289" s="3" t="s">
        <v>19</v>
      </c>
      <c r="E289" s="3" t="s">
        <v>1027</v>
      </c>
      <c r="F289" s="3" t="s">
        <v>725</v>
      </c>
      <c r="G289" s="3" t="s">
        <v>995</v>
      </c>
      <c r="H289" s="4" t="s">
        <v>2404</v>
      </c>
      <c r="I289" s="6"/>
      <c r="J289" s="4" t="s">
        <v>2405</v>
      </c>
      <c r="K289" s="4" t="s">
        <v>21</v>
      </c>
    </row>
    <row r="290" spans="1:11" s="204" customFormat="1" ht="47.25" x14ac:dyDescent="0.25">
      <c r="A290" s="13" t="s">
        <v>5371</v>
      </c>
      <c r="B290" s="2" t="s">
        <v>837</v>
      </c>
      <c r="C290" s="247"/>
      <c r="D290" s="3" t="s">
        <v>52</v>
      </c>
      <c r="E290" s="3" t="s">
        <v>1106</v>
      </c>
      <c r="F290" s="3" t="s">
        <v>838</v>
      </c>
      <c r="G290" s="3" t="s">
        <v>995</v>
      </c>
      <c r="H290" s="4" t="s">
        <v>1279</v>
      </c>
      <c r="I290" s="6"/>
      <c r="J290" s="4" t="s">
        <v>1280</v>
      </c>
      <c r="K290" s="4" t="s">
        <v>21</v>
      </c>
    </row>
    <row r="291" spans="1:11" s="204" customFormat="1" ht="31.5" x14ac:dyDescent="0.25">
      <c r="A291" s="13" t="s">
        <v>5372</v>
      </c>
      <c r="B291" s="2" t="s">
        <v>822</v>
      </c>
      <c r="C291" s="247"/>
      <c r="D291" s="3" t="s">
        <v>52</v>
      </c>
      <c r="E291" s="3" t="s">
        <v>1119</v>
      </c>
      <c r="F291" s="3" t="s">
        <v>823</v>
      </c>
      <c r="G291" s="3" t="s">
        <v>995</v>
      </c>
      <c r="H291" s="4" t="s">
        <v>1916</v>
      </c>
      <c r="I291" s="6"/>
      <c r="J291" s="4" t="s">
        <v>1917</v>
      </c>
      <c r="K291" s="4" t="s">
        <v>21</v>
      </c>
    </row>
    <row r="292" spans="1:11" s="204" customFormat="1" ht="31.5" x14ac:dyDescent="0.25">
      <c r="A292" s="13" t="s">
        <v>5373</v>
      </c>
      <c r="B292" s="2" t="s">
        <v>831</v>
      </c>
      <c r="C292" s="247"/>
      <c r="D292" s="3" t="s">
        <v>52</v>
      </c>
      <c r="E292" s="3" t="s">
        <v>1110</v>
      </c>
      <c r="F292" s="3" t="s">
        <v>832</v>
      </c>
      <c r="G292" s="3" t="s">
        <v>995</v>
      </c>
      <c r="H292" s="4" t="s">
        <v>2187</v>
      </c>
      <c r="I292" s="6"/>
      <c r="J292" s="9" t="s">
        <v>2188</v>
      </c>
      <c r="K292" s="4" t="s">
        <v>21</v>
      </c>
    </row>
    <row r="293" spans="1:11" s="204" customFormat="1" ht="31.5" x14ac:dyDescent="0.25">
      <c r="A293" s="13" t="s">
        <v>5374</v>
      </c>
      <c r="B293" s="2" t="s">
        <v>824</v>
      </c>
      <c r="C293" s="247"/>
      <c r="D293" s="3" t="s">
        <v>52</v>
      </c>
      <c r="E293" s="3" t="s">
        <v>1033</v>
      </c>
      <c r="F293" s="3" t="s">
        <v>825</v>
      </c>
      <c r="G293" s="3" t="s">
        <v>995</v>
      </c>
      <c r="H293" s="4" t="s">
        <v>2274</v>
      </c>
      <c r="I293" s="4" t="s">
        <v>2274</v>
      </c>
      <c r="J293" s="4" t="s">
        <v>2275</v>
      </c>
      <c r="K293" s="4" t="s">
        <v>21</v>
      </c>
    </row>
    <row r="294" spans="1:11" s="204" customFormat="1" ht="31.5" x14ac:dyDescent="0.25">
      <c r="A294" s="13" t="s">
        <v>5375</v>
      </c>
      <c r="B294" s="2" t="s">
        <v>729</v>
      </c>
      <c r="C294" s="247"/>
      <c r="D294" s="3" t="s">
        <v>52</v>
      </c>
      <c r="E294" s="3" t="s">
        <v>1109</v>
      </c>
      <c r="F294" s="3" t="s">
        <v>730</v>
      </c>
      <c r="G294" s="3" t="s">
        <v>995</v>
      </c>
      <c r="H294" s="4" t="s">
        <v>1341</v>
      </c>
      <c r="I294" s="6"/>
      <c r="J294" s="4" t="s">
        <v>1342</v>
      </c>
      <c r="K294" s="4" t="s">
        <v>1343</v>
      </c>
    </row>
    <row r="295" spans="1:11" s="204" customFormat="1" ht="31.5" x14ac:dyDescent="0.25">
      <c r="A295" s="13" t="s">
        <v>5376</v>
      </c>
      <c r="B295" s="2" t="s">
        <v>848</v>
      </c>
      <c r="C295" s="247"/>
      <c r="D295" s="3" t="s">
        <v>19</v>
      </c>
      <c r="E295" s="3" t="s">
        <v>1110</v>
      </c>
      <c r="F295" s="3" t="s">
        <v>849</v>
      </c>
      <c r="G295" s="3" t="s">
        <v>995</v>
      </c>
      <c r="H295" s="4" t="s">
        <v>2167</v>
      </c>
      <c r="I295" s="6"/>
      <c r="J295" s="4" t="s">
        <v>2168</v>
      </c>
      <c r="K295" s="4" t="s">
        <v>21</v>
      </c>
    </row>
    <row r="296" spans="1:11" s="204" customFormat="1" ht="47.25" x14ac:dyDescent="0.25">
      <c r="A296" s="13" t="s">
        <v>5377</v>
      </c>
      <c r="B296" s="2" t="s">
        <v>706</v>
      </c>
      <c r="C296" s="247"/>
      <c r="D296" s="3" t="s">
        <v>19</v>
      </c>
      <c r="E296" s="3" t="s">
        <v>1027</v>
      </c>
      <c r="F296" s="3" t="s">
        <v>707</v>
      </c>
      <c r="G296" s="3" t="s">
        <v>995</v>
      </c>
      <c r="H296" s="4" t="s">
        <v>1417</v>
      </c>
      <c r="I296" s="6"/>
      <c r="J296" s="9" t="s">
        <v>1418</v>
      </c>
      <c r="K296" s="4" t="s">
        <v>21</v>
      </c>
    </row>
    <row r="297" spans="1:11" s="204" customFormat="1" ht="31.5" x14ac:dyDescent="0.25">
      <c r="A297" s="13" t="s">
        <v>5378</v>
      </c>
      <c r="B297" s="2" t="s">
        <v>828</v>
      </c>
      <c r="C297" s="247"/>
      <c r="D297" s="3" t="s">
        <v>52</v>
      </c>
      <c r="E297" s="3" t="s">
        <v>1027</v>
      </c>
      <c r="F297" s="3" t="s">
        <v>829</v>
      </c>
      <c r="G297" s="3" t="s">
        <v>995</v>
      </c>
      <c r="H297" s="4" t="s">
        <v>1439</v>
      </c>
      <c r="I297" s="6"/>
      <c r="J297" s="4" t="s">
        <v>1440</v>
      </c>
      <c r="K297" s="4" t="s">
        <v>21</v>
      </c>
    </row>
    <row r="298" spans="1:11" s="204" customFormat="1" ht="31.5" x14ac:dyDescent="0.25">
      <c r="A298" s="13" t="s">
        <v>5379</v>
      </c>
      <c r="B298" s="2" t="s">
        <v>835</v>
      </c>
      <c r="C298" s="247"/>
      <c r="D298" s="3" t="s">
        <v>52</v>
      </c>
      <c r="E298" s="3" t="s">
        <v>1070</v>
      </c>
      <c r="F298" s="3" t="s">
        <v>836</v>
      </c>
      <c r="G298" s="3" t="s">
        <v>995</v>
      </c>
      <c r="H298" s="4" t="s">
        <v>1528</v>
      </c>
      <c r="I298" s="6"/>
      <c r="J298" s="9" t="s">
        <v>1529</v>
      </c>
      <c r="K298" s="4" t="s">
        <v>21</v>
      </c>
    </row>
    <row r="299" spans="1:11" s="204" customFormat="1" ht="47.25" x14ac:dyDescent="0.25">
      <c r="A299" s="13" t="s">
        <v>5380</v>
      </c>
      <c r="B299" s="2" t="s">
        <v>840</v>
      </c>
      <c r="C299" s="247"/>
      <c r="D299" s="3" t="s">
        <v>19</v>
      </c>
      <c r="E299" s="3" t="s">
        <v>1035</v>
      </c>
      <c r="F299" s="3" t="s">
        <v>841</v>
      </c>
      <c r="G299" s="3" t="s">
        <v>995</v>
      </c>
      <c r="H299" s="4" t="s">
        <v>2225</v>
      </c>
      <c r="I299" s="6"/>
      <c r="J299" s="9" t="s">
        <v>2226</v>
      </c>
      <c r="K299" s="4" t="s">
        <v>21</v>
      </c>
    </row>
    <row r="300" spans="1:11" s="204" customFormat="1" ht="31.5" x14ac:dyDescent="0.25">
      <c r="A300" s="13" t="s">
        <v>5381</v>
      </c>
      <c r="B300" s="2" t="s">
        <v>819</v>
      </c>
      <c r="C300" s="247"/>
      <c r="D300" s="3" t="s">
        <v>52</v>
      </c>
      <c r="E300" s="3" t="s">
        <v>1055</v>
      </c>
      <c r="F300" s="3" t="s">
        <v>820</v>
      </c>
      <c r="G300" s="3" t="s">
        <v>995</v>
      </c>
      <c r="H300" s="4" t="s">
        <v>2252</v>
      </c>
      <c r="I300" s="6"/>
      <c r="J300" s="4" t="s">
        <v>2253</v>
      </c>
      <c r="K300" s="4" t="s">
        <v>21</v>
      </c>
    </row>
    <row r="301" spans="1:11" s="204" customFormat="1" ht="47.25" x14ac:dyDescent="0.25">
      <c r="A301" s="13" t="s">
        <v>5382</v>
      </c>
      <c r="B301" s="2" t="s">
        <v>298</v>
      </c>
      <c r="C301" s="247"/>
      <c r="D301" s="3" t="s">
        <v>19</v>
      </c>
      <c r="E301" s="3" t="s">
        <v>1110</v>
      </c>
      <c r="F301" s="3" t="s">
        <v>299</v>
      </c>
      <c r="G301" s="3" t="s">
        <v>995</v>
      </c>
      <c r="H301" s="4" t="s">
        <v>1975</v>
      </c>
      <c r="I301" s="6"/>
      <c r="J301" s="4" t="s">
        <v>1976</v>
      </c>
      <c r="K301" s="19" t="s">
        <v>1977</v>
      </c>
    </row>
    <row r="302" spans="1:11" s="204" customFormat="1" ht="31.5" x14ac:dyDescent="0.25">
      <c r="A302" s="13" t="s">
        <v>5383</v>
      </c>
      <c r="B302" s="2" t="s">
        <v>747</v>
      </c>
      <c r="C302" s="247"/>
      <c r="D302" s="3" t="s">
        <v>52</v>
      </c>
      <c r="E302" s="3" t="s">
        <v>1039</v>
      </c>
      <c r="F302" s="3" t="s">
        <v>748</v>
      </c>
      <c r="G302" s="3" t="s">
        <v>995</v>
      </c>
      <c r="H302" s="4" t="s">
        <v>1597</v>
      </c>
      <c r="I302" s="6"/>
      <c r="J302" s="9" t="s">
        <v>1598</v>
      </c>
      <c r="K302" s="19" t="s">
        <v>1599</v>
      </c>
    </row>
    <row r="303" spans="1:11" s="204" customFormat="1" ht="31.5" x14ac:dyDescent="0.25">
      <c r="A303" s="13" t="s">
        <v>5384</v>
      </c>
      <c r="B303" s="2" t="s">
        <v>713</v>
      </c>
      <c r="C303" s="247"/>
      <c r="D303" s="3" t="s">
        <v>19</v>
      </c>
      <c r="E303" s="3" t="s">
        <v>1108</v>
      </c>
      <c r="F303" s="3" t="s">
        <v>714</v>
      </c>
      <c r="G303" s="3" t="s">
        <v>995</v>
      </c>
      <c r="H303" s="4" t="s">
        <v>1319</v>
      </c>
      <c r="I303" s="6"/>
      <c r="J303" s="4" t="s">
        <v>1320</v>
      </c>
      <c r="K303" s="19" t="s">
        <v>1321</v>
      </c>
    </row>
    <row r="304" spans="1:11" s="204" customFormat="1" ht="31.5" x14ac:dyDescent="0.25">
      <c r="A304" s="13" t="s">
        <v>5385</v>
      </c>
      <c r="B304" s="2" t="s">
        <v>304</v>
      </c>
      <c r="C304" s="247"/>
      <c r="D304" s="3" t="s">
        <v>19</v>
      </c>
      <c r="E304" s="3" t="s">
        <v>1027</v>
      </c>
      <c r="F304" s="3" t="s">
        <v>305</v>
      </c>
      <c r="G304" s="3" t="s">
        <v>995</v>
      </c>
      <c r="H304" s="4" t="s">
        <v>1179</v>
      </c>
      <c r="I304" s="6"/>
      <c r="J304" s="4" t="s">
        <v>1180</v>
      </c>
      <c r="K304" s="19" t="s">
        <v>1181</v>
      </c>
    </row>
    <row r="305" spans="1:11" s="204" customFormat="1" ht="31.5" x14ac:dyDescent="0.25">
      <c r="A305" s="13" t="s">
        <v>5386</v>
      </c>
      <c r="B305" s="2" t="s">
        <v>767</v>
      </c>
      <c r="C305" s="247"/>
      <c r="D305" s="3" t="s">
        <v>19</v>
      </c>
      <c r="E305" s="3" t="s">
        <v>1027</v>
      </c>
      <c r="F305" s="3" t="s">
        <v>768</v>
      </c>
      <c r="G305" s="3" t="s">
        <v>995</v>
      </c>
      <c r="H305" s="4" t="s">
        <v>1464</v>
      </c>
      <c r="I305" s="6"/>
      <c r="J305" s="4" t="s">
        <v>1465</v>
      </c>
      <c r="K305" s="4" t="s">
        <v>1466</v>
      </c>
    </row>
    <row r="306" spans="1:11" s="204" customFormat="1" ht="47.25" x14ac:dyDescent="0.25">
      <c r="A306" s="13" t="s">
        <v>5387</v>
      </c>
      <c r="B306" s="2" t="s">
        <v>117</v>
      </c>
      <c r="C306" s="247" t="s">
        <v>5413</v>
      </c>
      <c r="D306" s="3" t="s">
        <v>19</v>
      </c>
      <c r="E306" s="3" t="s">
        <v>1028</v>
      </c>
      <c r="F306" s="3" t="s">
        <v>118</v>
      </c>
      <c r="G306" s="3" t="s">
        <v>2721</v>
      </c>
      <c r="H306" s="4" t="s">
        <v>1313</v>
      </c>
      <c r="I306" s="6"/>
      <c r="J306" s="4" t="s">
        <v>1314</v>
      </c>
      <c r="K306" s="4" t="s">
        <v>1315</v>
      </c>
    </row>
    <row r="307" spans="1:11" s="204" customFormat="1" ht="31.5" x14ac:dyDescent="0.25">
      <c r="A307" s="13" t="s">
        <v>5388</v>
      </c>
      <c r="B307" s="2" t="s">
        <v>319</v>
      </c>
      <c r="C307" s="247"/>
      <c r="D307" s="3" t="s">
        <v>52</v>
      </c>
      <c r="E307" s="3" t="s">
        <v>1093</v>
      </c>
      <c r="F307" s="3" t="s">
        <v>320</v>
      </c>
      <c r="G307" s="3" t="s">
        <v>2721</v>
      </c>
      <c r="H307" s="4" t="s">
        <v>1246</v>
      </c>
      <c r="I307" s="6"/>
      <c r="J307" s="9" t="s">
        <v>1247</v>
      </c>
      <c r="K307" s="4" t="s">
        <v>21</v>
      </c>
    </row>
    <row r="308" spans="1:11" s="204" customFormat="1" ht="31.5" x14ac:dyDescent="0.25">
      <c r="A308" s="13" t="s">
        <v>5389</v>
      </c>
      <c r="B308" s="2" t="s">
        <v>413</v>
      </c>
      <c r="C308" s="247"/>
      <c r="D308" s="3" t="s">
        <v>19</v>
      </c>
      <c r="E308" s="3" t="s">
        <v>1121</v>
      </c>
      <c r="F308" s="3" t="s">
        <v>414</v>
      </c>
      <c r="G308" s="3" t="s">
        <v>2721</v>
      </c>
      <c r="H308" s="4" t="s">
        <v>1983</v>
      </c>
      <c r="I308" s="6"/>
      <c r="J308" s="9" t="s">
        <v>1984</v>
      </c>
      <c r="K308" s="4" t="s">
        <v>21</v>
      </c>
    </row>
    <row r="309" spans="1:11" s="204" customFormat="1" ht="31.5" x14ac:dyDescent="0.25">
      <c r="A309" s="13" t="s">
        <v>5390</v>
      </c>
      <c r="B309" s="2" t="s">
        <v>911</v>
      </c>
      <c r="C309" s="247"/>
      <c r="D309" s="3" t="s">
        <v>52</v>
      </c>
      <c r="E309" s="3" t="s">
        <v>1040</v>
      </c>
      <c r="F309" s="3" t="s">
        <v>912</v>
      </c>
      <c r="G309" s="3" t="s">
        <v>2721</v>
      </c>
      <c r="H309" s="4" t="s">
        <v>2243</v>
      </c>
      <c r="I309" s="6"/>
      <c r="J309" s="4" t="s">
        <v>2244</v>
      </c>
      <c r="K309" s="4" t="s">
        <v>21</v>
      </c>
    </row>
    <row r="310" spans="1:11" s="204" customFormat="1" ht="31.5" x14ac:dyDescent="0.25">
      <c r="A310" s="13" t="s">
        <v>5391</v>
      </c>
      <c r="B310" s="2" t="s">
        <v>945</v>
      </c>
      <c r="C310" s="247"/>
      <c r="D310" s="3" t="s">
        <v>52</v>
      </c>
      <c r="E310" s="3" t="s">
        <v>1112</v>
      </c>
      <c r="F310" s="3" t="s">
        <v>946</v>
      </c>
      <c r="G310" s="3" t="s">
        <v>2721</v>
      </c>
      <c r="H310" s="4" t="s">
        <v>1377</v>
      </c>
      <c r="I310" s="6"/>
      <c r="J310" s="4" t="s">
        <v>1378</v>
      </c>
      <c r="K310" s="4" t="s">
        <v>1379</v>
      </c>
    </row>
    <row r="311" spans="1:11" s="204" customFormat="1" ht="31.5" x14ac:dyDescent="0.25">
      <c r="A311" s="13" t="s">
        <v>5392</v>
      </c>
      <c r="B311" s="2" t="s">
        <v>917</v>
      </c>
      <c r="C311" s="247"/>
      <c r="D311" s="3" t="s">
        <v>52</v>
      </c>
      <c r="E311" s="3" t="s">
        <v>1093</v>
      </c>
      <c r="F311" s="3" t="s">
        <v>918</v>
      </c>
      <c r="G311" s="3" t="s">
        <v>2721</v>
      </c>
      <c r="H311" s="4" t="s">
        <v>1937</v>
      </c>
      <c r="I311" s="6"/>
      <c r="J311" s="4" t="s">
        <v>1938</v>
      </c>
      <c r="K311" s="4" t="s">
        <v>1939</v>
      </c>
    </row>
    <row r="312" spans="1:11" s="204" customFormat="1" ht="31.5" x14ac:dyDescent="0.25">
      <c r="A312" s="13" t="s">
        <v>5393</v>
      </c>
      <c r="B312" s="2" t="s">
        <v>885</v>
      </c>
      <c r="C312" s="247" t="s">
        <v>5414</v>
      </c>
      <c r="D312" s="3" t="s">
        <v>19</v>
      </c>
      <c r="E312" s="3" t="s">
        <v>1106</v>
      </c>
      <c r="F312" s="3" t="s">
        <v>886</v>
      </c>
      <c r="G312" s="3" t="s">
        <v>1002</v>
      </c>
      <c r="H312" s="4" t="s">
        <v>1270</v>
      </c>
      <c r="I312" s="6"/>
      <c r="J312" s="9" t="s">
        <v>1271</v>
      </c>
      <c r="K312" s="4" t="s">
        <v>21</v>
      </c>
    </row>
    <row r="313" spans="1:11" s="204" customFormat="1" ht="31.5" x14ac:dyDescent="0.25">
      <c r="A313" s="13" t="s">
        <v>5394</v>
      </c>
      <c r="B313" s="2" t="s">
        <v>877</v>
      </c>
      <c r="C313" s="247"/>
      <c r="D313" s="3" t="s">
        <v>52</v>
      </c>
      <c r="E313" s="3" t="s">
        <v>1107</v>
      </c>
      <c r="F313" s="3" t="s">
        <v>878</v>
      </c>
      <c r="G313" s="3" t="s">
        <v>1002</v>
      </c>
      <c r="H313" s="4" t="s">
        <v>1299</v>
      </c>
      <c r="I313" s="6"/>
      <c r="J313" s="4" t="s">
        <v>1300</v>
      </c>
      <c r="K313" s="4" t="s">
        <v>21</v>
      </c>
    </row>
    <row r="314" spans="1:11" s="204" customFormat="1" ht="31.5" x14ac:dyDescent="0.25">
      <c r="A314" s="13" t="s">
        <v>5395</v>
      </c>
      <c r="B314" s="2" t="s">
        <v>851</v>
      </c>
      <c r="C314" s="247"/>
      <c r="D314" s="3" t="s">
        <v>52</v>
      </c>
      <c r="E314" s="3" t="s">
        <v>1115</v>
      </c>
      <c r="F314" s="3" t="s">
        <v>852</v>
      </c>
      <c r="G314" s="3" t="s">
        <v>1002</v>
      </c>
      <c r="H314" s="4" t="s">
        <v>1572</v>
      </c>
      <c r="I314" s="6"/>
      <c r="J314" s="4" t="s">
        <v>1573</v>
      </c>
      <c r="K314" s="4" t="s">
        <v>21</v>
      </c>
    </row>
    <row r="315" spans="1:11" s="204" customFormat="1" ht="31.5" x14ac:dyDescent="0.25">
      <c r="A315" s="13" t="s">
        <v>5396</v>
      </c>
      <c r="B315" s="2" t="s">
        <v>61</v>
      </c>
      <c r="C315" s="247" t="s">
        <v>4927</v>
      </c>
      <c r="D315" s="3" t="s">
        <v>52</v>
      </c>
      <c r="E315" s="3" t="s">
        <v>1027</v>
      </c>
      <c r="F315" s="3" t="s">
        <v>62</v>
      </c>
      <c r="G315" s="3" t="s">
        <v>1001</v>
      </c>
      <c r="H315" s="4" t="s">
        <v>2302</v>
      </c>
      <c r="I315" s="6"/>
      <c r="J315" s="4" t="s">
        <v>2303</v>
      </c>
      <c r="K315" s="4" t="s">
        <v>2304</v>
      </c>
    </row>
    <row r="316" spans="1:11" s="204" customFormat="1" ht="31.5" x14ac:dyDescent="0.25">
      <c r="A316" s="13" t="s">
        <v>5397</v>
      </c>
      <c r="B316" s="2" t="s">
        <v>325</v>
      </c>
      <c r="C316" s="247"/>
      <c r="D316" s="3" t="s">
        <v>52</v>
      </c>
      <c r="E316" s="3" t="s">
        <v>1062</v>
      </c>
      <c r="F316" s="3" t="s">
        <v>326</v>
      </c>
      <c r="G316" s="3" t="s">
        <v>1001</v>
      </c>
      <c r="H316" s="4" t="s">
        <v>1191</v>
      </c>
      <c r="I316" s="6"/>
      <c r="J316" s="9" t="s">
        <v>1192</v>
      </c>
      <c r="K316" s="4" t="s">
        <v>21</v>
      </c>
    </row>
    <row r="317" spans="1:11" s="204" customFormat="1" ht="31.5" x14ac:dyDescent="0.25">
      <c r="A317" s="13" t="s">
        <v>5398</v>
      </c>
      <c r="B317" s="2" t="s">
        <v>328</v>
      </c>
      <c r="C317" s="247"/>
      <c r="D317" s="3" t="s">
        <v>52</v>
      </c>
      <c r="E317" s="3" t="s">
        <v>1038</v>
      </c>
      <c r="F317" s="3" t="s">
        <v>329</v>
      </c>
      <c r="G317" s="3" t="s">
        <v>1001</v>
      </c>
      <c r="H317" s="4" t="s">
        <v>1515</v>
      </c>
      <c r="I317" s="6"/>
      <c r="J317" s="4" t="s">
        <v>1516</v>
      </c>
      <c r="K317" s="4" t="s">
        <v>21</v>
      </c>
    </row>
    <row r="318" spans="1:11" s="204" customFormat="1" ht="63" x14ac:dyDescent="0.25">
      <c r="A318" s="13" t="s">
        <v>5399</v>
      </c>
      <c r="B318" s="2" t="s">
        <v>73</v>
      </c>
      <c r="C318" s="247" t="s">
        <v>999</v>
      </c>
      <c r="D318" s="3" t="s">
        <v>19</v>
      </c>
      <c r="E318" s="3" t="s">
        <v>1087</v>
      </c>
      <c r="F318" s="3" t="s">
        <v>74</v>
      </c>
      <c r="G318" s="3" t="s">
        <v>999</v>
      </c>
      <c r="H318" s="4" t="s">
        <v>1776</v>
      </c>
      <c r="I318" s="6"/>
      <c r="J318" s="4" t="s">
        <v>1777</v>
      </c>
      <c r="K318" s="19" t="s">
        <v>1778</v>
      </c>
    </row>
    <row r="319" spans="1:11" s="204" customFormat="1" ht="47.25" x14ac:dyDescent="0.25">
      <c r="A319" s="13" t="s">
        <v>5400</v>
      </c>
      <c r="B319" s="2" t="s">
        <v>155</v>
      </c>
      <c r="C319" s="247"/>
      <c r="D319" s="3" t="s">
        <v>19</v>
      </c>
      <c r="E319" s="3" t="s">
        <v>1070</v>
      </c>
      <c r="F319" s="3" t="s">
        <v>156</v>
      </c>
      <c r="G319" s="3" t="s">
        <v>999</v>
      </c>
      <c r="H319" s="4" t="s">
        <v>2089</v>
      </c>
      <c r="I319" s="6"/>
      <c r="J319" s="4" t="s">
        <v>2090</v>
      </c>
      <c r="K319" s="19" t="s">
        <v>2091</v>
      </c>
    </row>
    <row r="320" spans="1:11" s="204" customFormat="1" ht="47.25" x14ac:dyDescent="0.25">
      <c r="A320" s="13" t="s">
        <v>5401</v>
      </c>
      <c r="B320" s="2" t="s">
        <v>888</v>
      </c>
      <c r="C320" s="247"/>
      <c r="D320" s="3" t="s">
        <v>52</v>
      </c>
      <c r="E320" s="3" t="s">
        <v>1028</v>
      </c>
      <c r="F320" s="3" t="s">
        <v>889</v>
      </c>
      <c r="G320" s="3" t="s">
        <v>999</v>
      </c>
      <c r="H320" s="4" t="s">
        <v>1864</v>
      </c>
      <c r="I320" s="6"/>
      <c r="J320" s="4" t="s">
        <v>1865</v>
      </c>
      <c r="K320" s="4" t="s">
        <v>21</v>
      </c>
    </row>
    <row r="321" spans="1:11" s="204" customFormat="1" ht="47.25" x14ac:dyDescent="0.25">
      <c r="A321" s="13" t="s">
        <v>5402</v>
      </c>
      <c r="B321" s="2" t="s">
        <v>733</v>
      </c>
      <c r="C321" s="247"/>
      <c r="D321" s="3" t="s">
        <v>52</v>
      </c>
      <c r="E321" s="3" t="s">
        <v>1118</v>
      </c>
      <c r="F321" s="3" t="s">
        <v>734</v>
      </c>
      <c r="G321" s="3" t="s">
        <v>999</v>
      </c>
      <c r="H321" s="4" t="s">
        <v>1900</v>
      </c>
      <c r="I321" s="6"/>
      <c r="J321" s="9" t="s">
        <v>1901</v>
      </c>
      <c r="K321" s="19" t="s">
        <v>1902</v>
      </c>
    </row>
    <row r="322" spans="1:11" s="204" customFormat="1" ht="47.25" x14ac:dyDescent="0.25">
      <c r="A322" s="13" t="s">
        <v>5403</v>
      </c>
      <c r="B322" s="2" t="s">
        <v>930</v>
      </c>
      <c r="C322" s="247"/>
      <c r="D322" s="3" t="s">
        <v>52</v>
      </c>
      <c r="E322" s="3" t="s">
        <v>1113</v>
      </c>
      <c r="F322" s="3" t="s">
        <v>931</v>
      </c>
      <c r="G322" s="3" t="s">
        <v>999</v>
      </c>
      <c r="H322" s="4" t="s">
        <v>1386</v>
      </c>
      <c r="I322" s="6"/>
      <c r="J322" s="4" t="s">
        <v>1387</v>
      </c>
      <c r="K322" s="4" t="s">
        <v>1388</v>
      </c>
    </row>
    <row r="323" spans="1:11" s="204" customFormat="1" ht="31.5" x14ac:dyDescent="0.25">
      <c r="A323" s="13" t="s">
        <v>5404</v>
      </c>
      <c r="B323" s="2" t="s">
        <v>935</v>
      </c>
      <c r="C323" s="247"/>
      <c r="D323" s="3" t="s">
        <v>52</v>
      </c>
      <c r="E323" s="3" t="s">
        <v>1027</v>
      </c>
      <c r="F323" s="3" t="s">
        <v>936</v>
      </c>
      <c r="G323" s="3" t="s">
        <v>999</v>
      </c>
      <c r="H323" s="4" t="s">
        <v>1592</v>
      </c>
      <c r="I323" s="6"/>
      <c r="J323" s="4" t="s">
        <v>1593</v>
      </c>
      <c r="K323" s="19" t="s">
        <v>1594</v>
      </c>
    </row>
    <row r="324" spans="1:11" s="204" customFormat="1" ht="31.5" x14ac:dyDescent="0.25">
      <c r="A324" s="13" t="s">
        <v>5405</v>
      </c>
      <c r="B324" s="2" t="s">
        <v>709</v>
      </c>
      <c r="C324" s="247"/>
      <c r="D324" s="3" t="s">
        <v>19</v>
      </c>
      <c r="E324" s="3" t="s">
        <v>1027</v>
      </c>
      <c r="F324" s="3" t="s">
        <v>710</v>
      </c>
      <c r="G324" s="3" t="s">
        <v>999</v>
      </c>
      <c r="H324" s="4" t="s">
        <v>2079</v>
      </c>
      <c r="I324" s="6"/>
      <c r="J324" s="9" t="s">
        <v>2080</v>
      </c>
      <c r="K324" s="4" t="s">
        <v>21</v>
      </c>
    </row>
    <row r="325" spans="1:11" s="41" customFormat="1" ht="39.6" customHeight="1" x14ac:dyDescent="0.3">
      <c r="A325" s="33"/>
      <c r="B325" s="33"/>
      <c r="C325" s="249"/>
      <c r="D325" s="35"/>
      <c r="E325" s="35"/>
      <c r="F325" s="33"/>
      <c r="G325" s="35"/>
    </row>
  </sheetData>
  <mergeCells count="13">
    <mergeCell ref="E5:E6"/>
    <mergeCell ref="B5:B6"/>
    <mergeCell ref="A5:A6"/>
    <mergeCell ref="D5:D6"/>
    <mergeCell ref="C5:C6"/>
    <mergeCell ref="G5:G6"/>
    <mergeCell ref="F5:F6"/>
    <mergeCell ref="H5:H6"/>
    <mergeCell ref="K5:K6"/>
    <mergeCell ref="J5:J6"/>
    <mergeCell ref="I5:I6"/>
    <mergeCell ref="A1:K1"/>
    <mergeCell ref="A3:K3"/>
  </mergeCells>
  <hyperlinks>
    <hyperlink ref="K30" r:id="rId1"/>
  </hyperlinks>
  <pageMargins left="0.39370078740157499" right="0.31496062992126" top="0.61" bottom="0.34" header="0.31496062992126" footer="0.31496062992126"/>
  <pageSetup paperSize="9" orientation="landscape" horizontalDpi="300" verticalDpi="300" r:id="rId2"/>
  <headerFooter>
    <oddFooter>Page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AP43"/>
  <sheetViews>
    <sheetView workbookViewId="0">
      <pane ySplit="8" topLeftCell="A24" activePane="bottomLeft" state="frozen"/>
      <selection pane="bottomLeft" activeCell="D34" sqref="D34"/>
    </sheetView>
  </sheetViews>
  <sheetFormatPr defaultRowHeight="12.75" x14ac:dyDescent="0.2"/>
  <cols>
    <col min="3" max="3" width="26" customWidth="1"/>
  </cols>
  <sheetData>
    <row r="7" spans="2:42" ht="16.5" x14ac:dyDescent="0.2">
      <c r="B7" s="231" t="s">
        <v>4904</v>
      </c>
      <c r="C7" s="232" t="s">
        <v>987</v>
      </c>
      <c r="D7" s="234" t="s">
        <v>4905</v>
      </c>
      <c r="E7" s="236" t="s">
        <v>4906</v>
      </c>
      <c r="F7" s="236"/>
      <c r="G7" s="236"/>
      <c r="H7" s="236"/>
      <c r="I7" s="236"/>
      <c r="J7" s="237" t="s">
        <v>4907</v>
      </c>
      <c r="K7" s="238" t="s">
        <v>3431</v>
      </c>
      <c r="L7" s="238"/>
      <c r="M7" s="238"/>
      <c r="N7" s="238"/>
      <c r="O7" s="238"/>
      <c r="P7" s="238"/>
      <c r="Q7" s="239" t="s">
        <v>4908</v>
      </c>
      <c r="R7" s="239"/>
      <c r="S7" s="239"/>
      <c r="T7" s="239"/>
      <c r="U7" s="239"/>
      <c r="V7" s="239"/>
      <c r="W7" s="239"/>
      <c r="X7" s="239"/>
      <c r="Y7" s="239"/>
      <c r="Z7" s="240" t="s">
        <v>4909</v>
      </c>
      <c r="AA7" s="240"/>
      <c r="AB7" s="240"/>
      <c r="AC7" s="240"/>
      <c r="AD7" s="240"/>
      <c r="AE7" s="240"/>
      <c r="AF7" s="240"/>
      <c r="AG7" s="240"/>
      <c r="AH7" s="240"/>
      <c r="AI7" s="240"/>
      <c r="AJ7" s="241" t="s">
        <v>4910</v>
      </c>
      <c r="AK7" s="241"/>
      <c r="AL7" s="241"/>
      <c r="AM7" s="242" t="s">
        <v>4911</v>
      </c>
      <c r="AN7" s="242"/>
      <c r="AO7" s="243" t="s">
        <v>4912</v>
      </c>
      <c r="AP7" s="230" t="s">
        <v>52</v>
      </c>
    </row>
    <row r="8" spans="2:42" ht="132" x14ac:dyDescent="0.2">
      <c r="B8" s="231"/>
      <c r="C8" s="233"/>
      <c r="D8" s="235"/>
      <c r="E8" s="185" t="s">
        <v>4913</v>
      </c>
      <c r="F8" s="185" t="s">
        <v>4914</v>
      </c>
      <c r="G8" s="185" t="s">
        <v>4915</v>
      </c>
      <c r="H8" s="185" t="s">
        <v>3295</v>
      </c>
      <c r="I8" s="185" t="s">
        <v>3298</v>
      </c>
      <c r="J8" s="237"/>
      <c r="K8" s="180" t="s">
        <v>29</v>
      </c>
      <c r="L8" s="180" t="s">
        <v>35</v>
      </c>
      <c r="M8" s="180" t="s">
        <v>68</v>
      </c>
      <c r="N8" s="180" t="s">
        <v>138</v>
      </c>
      <c r="O8" s="180" t="s">
        <v>45</v>
      </c>
      <c r="P8" s="180" t="s">
        <v>4916</v>
      </c>
      <c r="Q8" s="181" t="s">
        <v>1133</v>
      </c>
      <c r="R8" s="181" t="s">
        <v>1011</v>
      </c>
      <c r="S8" s="181" t="s">
        <v>3299</v>
      </c>
      <c r="T8" s="181" t="s">
        <v>3300</v>
      </c>
      <c r="U8" s="181" t="s">
        <v>3272</v>
      </c>
      <c r="V8" s="181" t="s">
        <v>3301</v>
      </c>
      <c r="W8" s="181" t="s">
        <v>1004</v>
      </c>
      <c r="X8" s="181" t="s">
        <v>2521</v>
      </c>
      <c r="Y8" s="181" t="s">
        <v>4917</v>
      </c>
      <c r="Z8" s="182" t="s">
        <v>1133</v>
      </c>
      <c r="AA8" s="182" t="s">
        <v>1011</v>
      </c>
      <c r="AB8" s="182" t="s">
        <v>2471</v>
      </c>
      <c r="AC8" s="182" t="s">
        <v>3299</v>
      </c>
      <c r="AD8" s="182" t="s">
        <v>3300</v>
      </c>
      <c r="AE8" s="182" t="s">
        <v>3272</v>
      </c>
      <c r="AF8" s="182" t="s">
        <v>3301</v>
      </c>
      <c r="AG8" s="182" t="s">
        <v>32</v>
      </c>
      <c r="AH8" s="182" t="s">
        <v>48</v>
      </c>
      <c r="AI8" s="182" t="s">
        <v>3302</v>
      </c>
      <c r="AJ8" s="183" t="s">
        <v>4918</v>
      </c>
      <c r="AK8" s="183" t="s">
        <v>3299</v>
      </c>
      <c r="AL8" s="183" t="s">
        <v>4919</v>
      </c>
      <c r="AM8" s="184" t="s">
        <v>4920</v>
      </c>
      <c r="AN8" s="184" t="s">
        <v>4921</v>
      </c>
      <c r="AO8" s="243"/>
      <c r="AP8" s="230"/>
    </row>
    <row r="9" spans="2:42" ht="16.5" x14ac:dyDescent="0.2">
      <c r="B9" s="44"/>
      <c r="C9" s="128"/>
      <c r="D9" s="179"/>
      <c r="E9" s="129"/>
      <c r="F9" s="129"/>
      <c r="G9" s="129"/>
      <c r="H9" s="129"/>
      <c r="I9" s="129"/>
      <c r="J9" s="130"/>
      <c r="K9" s="131"/>
      <c r="L9" s="131"/>
      <c r="M9" s="131"/>
      <c r="N9" s="131"/>
      <c r="O9" s="131"/>
      <c r="P9" s="131"/>
      <c r="Q9" s="132"/>
      <c r="R9" s="132"/>
      <c r="S9" s="132"/>
      <c r="T9" s="132"/>
      <c r="U9" s="132"/>
      <c r="V9" s="132"/>
      <c r="W9" s="132"/>
      <c r="X9" s="132"/>
      <c r="Y9" s="132"/>
      <c r="Z9" s="133"/>
      <c r="AA9" s="133"/>
      <c r="AB9" s="133"/>
      <c r="AC9" s="133"/>
      <c r="AD9" s="133"/>
      <c r="AE9" s="133"/>
      <c r="AF9" s="133"/>
      <c r="AG9" s="133"/>
      <c r="AH9" s="133"/>
      <c r="AI9" s="133"/>
      <c r="AJ9" s="134"/>
      <c r="AK9" s="134"/>
      <c r="AL9" s="134"/>
      <c r="AM9" s="135"/>
      <c r="AN9" s="135"/>
      <c r="AO9" s="136"/>
      <c r="AP9" s="137"/>
    </row>
    <row r="10" spans="2:42" ht="16.5" x14ac:dyDescent="0.2">
      <c r="B10" s="138" t="s">
        <v>950</v>
      </c>
      <c r="C10" s="139" t="s">
        <v>4922</v>
      </c>
      <c r="D10" s="179">
        <f>SUM(E10:I10)</f>
        <v>4</v>
      </c>
      <c r="E10" s="129">
        <f>BGH!D18</f>
        <v>1</v>
      </c>
      <c r="F10" s="129">
        <f>BGH!E18</f>
        <v>3</v>
      </c>
      <c r="G10" s="129">
        <f>BGH!F18</f>
        <v>0</v>
      </c>
      <c r="H10" s="129">
        <f>BGH!G18</f>
        <v>0</v>
      </c>
      <c r="I10" s="129">
        <f>BGH!H18</f>
        <v>0</v>
      </c>
      <c r="J10" s="130">
        <f>BGH!I18</f>
        <v>3</v>
      </c>
      <c r="K10" s="131">
        <f>BGH!J18</f>
        <v>0</v>
      </c>
      <c r="L10" s="131">
        <f>BGH!K18</f>
        <v>4</v>
      </c>
      <c r="M10" s="131">
        <f>BGH!L18</f>
        <v>0</v>
      </c>
      <c r="N10" s="131">
        <f>BGH!M18</f>
        <v>0</v>
      </c>
      <c r="O10" s="131">
        <f>BGH!N18</f>
        <v>0</v>
      </c>
      <c r="P10" s="131">
        <f>BGH!O18</f>
        <v>0</v>
      </c>
      <c r="Q10" s="132">
        <f>BGH!P18</f>
        <v>1</v>
      </c>
      <c r="R10" s="132">
        <f>BGH!Q18</f>
        <v>0</v>
      </c>
      <c r="S10" s="132">
        <f>BGH!R18</f>
        <v>0</v>
      </c>
      <c r="T10" s="132">
        <f>BGH!S18</f>
        <v>0</v>
      </c>
      <c r="U10" s="132">
        <f>BGH!T18</f>
        <v>0</v>
      </c>
      <c r="V10" s="132">
        <f>BGH!U18</f>
        <v>0</v>
      </c>
      <c r="W10" s="132">
        <f>BGH!V18</f>
        <v>0</v>
      </c>
      <c r="X10" s="132">
        <f>BGH!W18</f>
        <v>3</v>
      </c>
      <c r="Y10" s="132">
        <f>BGH!X18</f>
        <v>0</v>
      </c>
      <c r="Z10" s="190">
        <f>BGH!Y18</f>
        <v>0</v>
      </c>
      <c r="AA10" s="190">
        <f>BGH!Z18</f>
        <v>0</v>
      </c>
      <c r="AB10" s="133">
        <f>BGH!AA18</f>
        <v>0</v>
      </c>
      <c r="AC10" s="133">
        <f>BGH!AB18</f>
        <v>0</v>
      </c>
      <c r="AD10" s="133">
        <f>BGH!AC18</f>
        <v>0</v>
      </c>
      <c r="AE10" s="133">
        <f>BGH!AD18</f>
        <v>3</v>
      </c>
      <c r="AF10" s="133">
        <f>BGH!AE18</f>
        <v>0</v>
      </c>
      <c r="AG10" s="133">
        <f>BGH!AF18</f>
        <v>1</v>
      </c>
      <c r="AH10" s="133">
        <f>BGH!AG18</f>
        <v>0</v>
      </c>
      <c r="AI10" s="133">
        <f>BGH!AH18</f>
        <v>0</v>
      </c>
      <c r="AJ10" s="134">
        <f>BGH!AI18</f>
        <v>0</v>
      </c>
      <c r="AK10" s="134">
        <f>BGH!AJ18</f>
        <v>3</v>
      </c>
      <c r="AL10" s="134">
        <f>BGH!AK18</f>
        <v>1</v>
      </c>
      <c r="AM10" s="135">
        <f>BGH!AL18</f>
        <v>4</v>
      </c>
      <c r="AN10" s="135">
        <f>BGH!AM18</f>
        <v>0</v>
      </c>
      <c r="AO10" s="136">
        <f>BGH!AN18</f>
        <v>4</v>
      </c>
      <c r="AP10" s="137">
        <f>BGH!AO18</f>
        <v>1</v>
      </c>
    </row>
    <row r="11" spans="2:42" ht="33" x14ac:dyDescent="0.2">
      <c r="B11" s="138" t="s">
        <v>951</v>
      </c>
      <c r="C11" s="139" t="s">
        <v>4923</v>
      </c>
      <c r="D11" s="179">
        <f t="shared" ref="D11:D33" si="0">SUM(E11:I11)</f>
        <v>24</v>
      </c>
      <c r="E11" s="129">
        <f>TCHC!D35</f>
        <v>1</v>
      </c>
      <c r="F11" s="129">
        <f>TCHC!E35</f>
        <v>1</v>
      </c>
      <c r="G11" s="129">
        <f>TCHC!F35</f>
        <v>1</v>
      </c>
      <c r="H11" s="129">
        <f>TCHC!G35</f>
        <v>21</v>
      </c>
      <c r="I11" s="129">
        <f>TCHC!H35</f>
        <v>0</v>
      </c>
      <c r="J11" s="130">
        <f>TCHC!I35</f>
        <v>1</v>
      </c>
      <c r="K11" s="131">
        <f>TCHC!J35</f>
        <v>0</v>
      </c>
      <c r="L11" s="131">
        <f>TCHC!K35</f>
        <v>2</v>
      </c>
      <c r="M11" s="131">
        <f>TCHC!L35</f>
        <v>10</v>
      </c>
      <c r="N11" s="131">
        <f>TCHC!M35</f>
        <v>1</v>
      </c>
      <c r="O11" s="131">
        <f>TCHC!N35</f>
        <v>4</v>
      </c>
      <c r="P11" s="131">
        <f>TCHC!O35</f>
        <v>7</v>
      </c>
      <c r="Q11" s="132">
        <f>TCHC!P35</f>
        <v>8</v>
      </c>
      <c r="R11" s="132">
        <f>TCHC!Q35</f>
        <v>1</v>
      </c>
      <c r="S11" s="132">
        <f>TCHC!R35</f>
        <v>3</v>
      </c>
      <c r="T11" s="132">
        <f>TCHC!S35</f>
        <v>0</v>
      </c>
      <c r="U11" s="132">
        <f>TCHC!T35</f>
        <v>0</v>
      </c>
      <c r="V11" s="132">
        <f>TCHC!U35</f>
        <v>0</v>
      </c>
      <c r="W11" s="132">
        <f>TCHC!V35</f>
        <v>0</v>
      </c>
      <c r="X11" s="132">
        <f>TCHC!W35</f>
        <v>2</v>
      </c>
      <c r="Y11" s="132">
        <f>TCHC!X35</f>
        <v>0</v>
      </c>
      <c r="Z11" s="190">
        <f>TCHC!Y35</f>
        <v>1</v>
      </c>
      <c r="AA11" s="190">
        <f>TCHC!Z35</f>
        <v>9</v>
      </c>
      <c r="AB11" s="133">
        <f>TCHC!AA35</f>
        <v>0</v>
      </c>
      <c r="AC11" s="133">
        <f>TCHC!AB35</f>
        <v>0</v>
      </c>
      <c r="AD11" s="133">
        <f>TCHC!AC35</f>
        <v>0</v>
      </c>
      <c r="AE11" s="133">
        <f>TCHC!AD35</f>
        <v>0</v>
      </c>
      <c r="AF11" s="133">
        <f>TCHC!AE35</f>
        <v>0</v>
      </c>
      <c r="AG11" s="133">
        <f>TCHC!AF35</f>
        <v>3</v>
      </c>
      <c r="AH11" s="133">
        <f>TCHC!AG35</f>
        <v>0</v>
      </c>
      <c r="AI11" s="133">
        <f>TCHC!AH35</f>
        <v>0</v>
      </c>
      <c r="AJ11" s="134">
        <f>TCHC!AI35</f>
        <v>8</v>
      </c>
      <c r="AK11" s="134">
        <f>TCHC!AJ35</f>
        <v>3</v>
      </c>
      <c r="AL11" s="134">
        <f>TCHC!AK35</f>
        <v>0</v>
      </c>
      <c r="AM11" s="135">
        <f>TCHC!AL35</f>
        <v>14</v>
      </c>
      <c r="AN11" s="135">
        <f>TCHC!AL35</f>
        <v>14</v>
      </c>
      <c r="AO11" s="136">
        <f>TCHC!AN35</f>
        <v>5</v>
      </c>
      <c r="AP11" s="137">
        <f>TCHC!AO35</f>
        <v>10</v>
      </c>
    </row>
    <row r="12" spans="2:42" ht="16.5" x14ac:dyDescent="0.2">
      <c r="B12" s="138" t="s">
        <v>952</v>
      </c>
      <c r="C12" s="139" t="s">
        <v>4924</v>
      </c>
      <c r="D12" s="179">
        <f t="shared" si="0"/>
        <v>8</v>
      </c>
      <c r="E12" s="129">
        <f>'KE TOAN'!D19</f>
        <v>1</v>
      </c>
      <c r="F12" s="129">
        <f>'KE TOAN'!E19</f>
        <v>1</v>
      </c>
      <c r="G12" s="129">
        <f>'KE TOAN'!F19</f>
        <v>0</v>
      </c>
      <c r="H12" s="129">
        <f>'KE TOAN'!G19</f>
        <v>6</v>
      </c>
      <c r="I12" s="129">
        <f>'KE TOAN'!H19</f>
        <v>0</v>
      </c>
      <c r="J12" s="130">
        <f>'KE TOAN'!I19</f>
        <v>1</v>
      </c>
      <c r="K12" s="131">
        <f>'KE TOAN'!J19</f>
        <v>0</v>
      </c>
      <c r="L12" s="131">
        <f>'KE TOAN'!K19</f>
        <v>1</v>
      </c>
      <c r="M12" s="131">
        <f>'KE TOAN'!L19</f>
        <v>6</v>
      </c>
      <c r="N12" s="131">
        <f>'KE TOAN'!M19</f>
        <v>0</v>
      </c>
      <c r="O12" s="131">
        <f>'KE TOAN'!N19</f>
        <v>1</v>
      </c>
      <c r="P12" s="131">
        <f>'KE TOAN'!O19</f>
        <v>0</v>
      </c>
      <c r="Q12" s="132">
        <f>'KE TOAN'!P19</f>
        <v>4</v>
      </c>
      <c r="R12" s="132">
        <f>'KE TOAN'!Q19</f>
        <v>3</v>
      </c>
      <c r="S12" s="132">
        <f>'KE TOAN'!R19</f>
        <v>1</v>
      </c>
      <c r="T12" s="132">
        <f>'KE TOAN'!S19</f>
        <v>0</v>
      </c>
      <c r="U12" s="132">
        <f>'KE TOAN'!T19</f>
        <v>0</v>
      </c>
      <c r="V12" s="132">
        <f>'KE TOAN'!U19</f>
        <v>0</v>
      </c>
      <c r="W12" s="132">
        <f>'KE TOAN'!V19</f>
        <v>0</v>
      </c>
      <c r="X12" s="132">
        <f>'KE TOAN'!W19</f>
        <v>0</v>
      </c>
      <c r="Y12" s="132">
        <f>'KE TOAN'!X19</f>
        <v>0</v>
      </c>
      <c r="Z12" s="190">
        <f>'KE TOAN'!Y19</f>
        <v>1</v>
      </c>
      <c r="AA12" s="190">
        <f>'KE TOAN'!Z19</f>
        <v>4</v>
      </c>
      <c r="AB12" s="133">
        <f>'KE TOAN'!AA19</f>
        <v>0</v>
      </c>
      <c r="AC12" s="133">
        <f>'KE TOAN'!AB19</f>
        <v>0</v>
      </c>
      <c r="AD12" s="133">
        <f>'KE TOAN'!AC19</f>
        <v>0</v>
      </c>
      <c r="AE12" s="133">
        <f>'KE TOAN'!AD19</f>
        <v>0</v>
      </c>
      <c r="AF12" s="133">
        <f>'KE TOAN'!AE19</f>
        <v>0</v>
      </c>
      <c r="AG12" s="133">
        <f>'KE TOAN'!AF19</f>
        <v>2</v>
      </c>
      <c r="AH12" s="133">
        <f>'KE TOAN'!AG19</f>
        <v>0</v>
      </c>
      <c r="AI12" s="133">
        <f>'KE TOAN'!AH19</f>
        <v>1</v>
      </c>
      <c r="AJ12" s="134">
        <f>'KE TOAN'!AI19</f>
        <v>4</v>
      </c>
      <c r="AK12" s="134">
        <f>'KE TOAN'!AJ19</f>
        <v>2</v>
      </c>
      <c r="AL12" s="134">
        <f>'KE TOAN'!AK19</f>
        <v>0</v>
      </c>
      <c r="AM12" s="135">
        <f>'KE TOAN'!AL19</f>
        <v>7</v>
      </c>
      <c r="AN12" s="135">
        <f>'KE TOAN'!AM19</f>
        <v>1</v>
      </c>
      <c r="AO12" s="136">
        <f>'KE TOAN'!AN19</f>
        <v>2</v>
      </c>
      <c r="AP12" s="137">
        <f>'KE TOAN'!AO19</f>
        <v>6</v>
      </c>
    </row>
    <row r="13" spans="2:42" ht="33" x14ac:dyDescent="0.2">
      <c r="B13" s="138" t="s">
        <v>953</v>
      </c>
      <c r="C13" s="140" t="s">
        <v>994</v>
      </c>
      <c r="D13" s="179">
        <f t="shared" si="0"/>
        <v>16</v>
      </c>
      <c r="E13" s="129">
        <f>'DAO TAO'!D27</f>
        <v>1</v>
      </c>
      <c r="F13" s="129">
        <f>'DAO TAO'!E27</f>
        <v>2</v>
      </c>
      <c r="G13" s="129">
        <f>'DAO TAO'!F27</f>
        <v>0</v>
      </c>
      <c r="H13" s="129">
        <f>'DAO TAO'!G27</f>
        <v>13</v>
      </c>
      <c r="I13" s="129">
        <f>'DAO TAO'!H27</f>
        <v>0</v>
      </c>
      <c r="J13" s="130">
        <f>'DAO TAO'!I27</f>
        <v>5</v>
      </c>
      <c r="K13" s="131">
        <f>'DAO TAO'!J27</f>
        <v>0</v>
      </c>
      <c r="L13" s="131">
        <f>'DAO TAO'!K27</f>
        <v>4</v>
      </c>
      <c r="M13" s="131">
        <f>'DAO TAO'!L27</f>
        <v>10</v>
      </c>
      <c r="N13" s="131">
        <f>'DAO TAO'!M27</f>
        <v>2</v>
      </c>
      <c r="O13" s="131">
        <f>'DAO TAO'!N27</f>
        <v>0</v>
      </c>
      <c r="P13" s="131">
        <f>'DAO TAO'!O27</f>
        <v>0</v>
      </c>
      <c r="Q13" s="132">
        <f>'DAO TAO'!P27</f>
        <v>6</v>
      </c>
      <c r="R13" s="132">
        <f>'DAO TAO'!Q27</f>
        <v>3</v>
      </c>
      <c r="S13" s="132">
        <f>'DAO TAO'!R27</f>
        <v>0</v>
      </c>
      <c r="T13" s="132">
        <f>'DAO TAO'!S27</f>
        <v>2</v>
      </c>
      <c r="U13" s="132">
        <f>'DAO TAO'!T27</f>
        <v>2</v>
      </c>
      <c r="V13" s="132">
        <f>'DAO TAO'!U27</f>
        <v>0</v>
      </c>
      <c r="W13" s="132">
        <f>'DAO TAO'!V27</f>
        <v>0</v>
      </c>
      <c r="X13" s="132">
        <f>'DAO TAO'!W27</f>
        <v>3</v>
      </c>
      <c r="Y13" s="132">
        <f>'DAO TAO'!X27</f>
        <v>0</v>
      </c>
      <c r="Z13" s="190">
        <f>'DAO TAO'!Y27</f>
        <v>1</v>
      </c>
      <c r="AA13" s="190">
        <f>'DAO TAO'!Z27</f>
        <v>10</v>
      </c>
      <c r="AB13" s="133">
        <f>'DAO TAO'!AA27</f>
        <v>1</v>
      </c>
      <c r="AC13" s="133">
        <f>'DAO TAO'!AB27</f>
        <v>0</v>
      </c>
      <c r="AD13" s="133">
        <f>'DAO TAO'!AC27</f>
        <v>0</v>
      </c>
      <c r="AE13" s="133">
        <f>'DAO TAO'!AD27</f>
        <v>1</v>
      </c>
      <c r="AF13" s="133">
        <f>'DAO TAO'!AE27</f>
        <v>0</v>
      </c>
      <c r="AG13" s="133">
        <f>'DAO TAO'!AF27</f>
        <v>3</v>
      </c>
      <c r="AH13" s="133">
        <f>'DAO TAO'!AG27</f>
        <v>0</v>
      </c>
      <c r="AI13" s="133">
        <f>'DAO TAO'!AH27</f>
        <v>0</v>
      </c>
      <c r="AJ13" s="134">
        <f>'DAO TAO'!AI27</f>
        <v>7</v>
      </c>
      <c r="AK13" s="134">
        <f>'DAO TAO'!AJ27</f>
        <v>5</v>
      </c>
      <c r="AL13" s="134">
        <f>'DAO TAO'!AK27</f>
        <v>1</v>
      </c>
      <c r="AM13" s="135">
        <f>'DAO TAO'!AL27</f>
        <v>12</v>
      </c>
      <c r="AN13" s="135">
        <f>'DAO TAO'!AM27</f>
        <v>4</v>
      </c>
      <c r="AO13" s="136">
        <f>'DAO TAO'!AN27</f>
        <v>5</v>
      </c>
      <c r="AP13" s="137">
        <f>'DAO TAO'!AO27</f>
        <v>11</v>
      </c>
    </row>
    <row r="14" spans="2:42" ht="33" x14ac:dyDescent="0.2">
      <c r="B14" s="138" t="s">
        <v>954</v>
      </c>
      <c r="C14" s="140" t="s">
        <v>993</v>
      </c>
      <c r="D14" s="179">
        <f t="shared" si="0"/>
        <v>18</v>
      </c>
      <c r="E14" s="129">
        <f>QLHS!D28</f>
        <v>1</v>
      </c>
      <c r="F14" s="129">
        <f>QLHS!E28</f>
        <v>2</v>
      </c>
      <c r="G14" s="129">
        <f>QLHS!F28</f>
        <v>1</v>
      </c>
      <c r="H14" s="129">
        <f>QLHS!G28</f>
        <v>14</v>
      </c>
      <c r="I14" s="129">
        <f>QLHS!H28</f>
        <v>0</v>
      </c>
      <c r="J14" s="130">
        <f>QLHS!I28</f>
        <v>3</v>
      </c>
      <c r="K14" s="131">
        <f>QLHS!J28</f>
        <v>0</v>
      </c>
      <c r="L14" s="131">
        <f>QLHS!K28</f>
        <v>1</v>
      </c>
      <c r="M14" s="131">
        <f>QLHS!L28</f>
        <v>10</v>
      </c>
      <c r="N14" s="131">
        <f>QLHS!M28</f>
        <v>1</v>
      </c>
      <c r="O14" s="131">
        <f>QLHS!N28</f>
        <v>5</v>
      </c>
      <c r="P14" s="131">
        <f>QLHS!O28</f>
        <v>1</v>
      </c>
      <c r="Q14" s="132">
        <f>QLHS!P28</f>
        <v>7</v>
      </c>
      <c r="R14" s="132">
        <f>QLHS!Q28</f>
        <v>1</v>
      </c>
      <c r="S14" s="132">
        <f>QLHS!R28</f>
        <v>0</v>
      </c>
      <c r="T14" s="132">
        <f>QLHS!S28</f>
        <v>0</v>
      </c>
      <c r="U14" s="132">
        <f>QLHS!T28</f>
        <v>1</v>
      </c>
      <c r="V14" s="132">
        <f>QLHS!U28</f>
        <v>0</v>
      </c>
      <c r="W14" s="132">
        <f>QLHS!V28</f>
        <v>0</v>
      </c>
      <c r="X14" s="132">
        <f>QLHS!W28</f>
        <v>8</v>
      </c>
      <c r="Y14" s="132">
        <f>QLHS!X28</f>
        <v>0</v>
      </c>
      <c r="Z14" s="190">
        <f>QLHS!Y28</f>
        <v>0</v>
      </c>
      <c r="AA14" s="190">
        <f>QLHS!Z28</f>
        <v>12</v>
      </c>
      <c r="AB14" s="133">
        <f>QLHS!AA28</f>
        <v>0</v>
      </c>
      <c r="AC14" s="133">
        <f>QLHS!AB28</f>
        <v>0</v>
      </c>
      <c r="AD14" s="133">
        <f>QLHS!AC28</f>
        <v>0</v>
      </c>
      <c r="AE14" s="133">
        <f>QLHS!AD28</f>
        <v>1</v>
      </c>
      <c r="AF14" s="133">
        <f>QLHS!AE28</f>
        <v>0</v>
      </c>
      <c r="AG14" s="133">
        <f>QLHS!AF28</f>
        <v>2</v>
      </c>
      <c r="AH14" s="133">
        <f>QLHS!AG28</f>
        <v>0</v>
      </c>
      <c r="AI14" s="133">
        <f>QLHS!AH28</f>
        <v>0</v>
      </c>
      <c r="AJ14" s="134">
        <f>QLHS!AI28</f>
        <v>5</v>
      </c>
      <c r="AK14" s="134">
        <f>QLHS!AJ28</f>
        <v>6</v>
      </c>
      <c r="AL14" s="134">
        <f>QLHS!AK28</f>
        <v>1</v>
      </c>
      <c r="AM14" s="135">
        <f>QLHS!AL28</f>
        <v>12</v>
      </c>
      <c r="AN14" s="135">
        <f>QLHS!AM28</f>
        <v>6</v>
      </c>
      <c r="AO14" s="136">
        <f>QLHS!AN28</f>
        <v>8</v>
      </c>
      <c r="AP14" s="137">
        <f>QLHS!AO28</f>
        <v>8</v>
      </c>
    </row>
    <row r="15" spans="2:42" ht="33" x14ac:dyDescent="0.2">
      <c r="B15" s="138" t="s">
        <v>955</v>
      </c>
      <c r="C15" s="140" t="s">
        <v>992</v>
      </c>
      <c r="D15" s="179">
        <f t="shared" si="0"/>
        <v>7</v>
      </c>
      <c r="E15" s="129">
        <f>'KHAO THI'!D18</f>
        <v>1</v>
      </c>
      <c r="F15" s="129">
        <f>'KHAO THI'!E18</f>
        <v>1</v>
      </c>
      <c r="G15" s="129">
        <f>'KHAO THI'!F18</f>
        <v>0</v>
      </c>
      <c r="H15" s="129">
        <f>'KHAO THI'!G18</f>
        <v>5</v>
      </c>
      <c r="I15" s="129">
        <f>'KHAO THI'!H18</f>
        <v>0</v>
      </c>
      <c r="J15" s="130">
        <f>'KHAO THI'!I18</f>
        <v>1</v>
      </c>
      <c r="K15" s="131">
        <f>'KHAO THI'!J18</f>
        <v>0</v>
      </c>
      <c r="L15" s="131">
        <f>'KHAO THI'!K18</f>
        <v>2</v>
      </c>
      <c r="M15" s="131">
        <f>'KHAO THI'!L18</f>
        <v>5</v>
      </c>
      <c r="N15" s="131">
        <f>'KHAO THI'!M18</f>
        <v>0</v>
      </c>
      <c r="O15" s="131">
        <f>'KHAO THI'!N18</f>
        <v>0</v>
      </c>
      <c r="P15" s="131">
        <f>'KHAO THI'!O18</f>
        <v>0</v>
      </c>
      <c r="Q15" s="132">
        <f>'KHAO THI'!P18</f>
        <v>1</v>
      </c>
      <c r="R15" s="132">
        <f>'KHAO THI'!Q18</f>
        <v>1</v>
      </c>
      <c r="S15" s="132">
        <f>'KHAO THI'!R18</f>
        <v>1</v>
      </c>
      <c r="T15" s="132">
        <f>'KHAO THI'!S18</f>
        <v>0</v>
      </c>
      <c r="U15" s="132">
        <f>'KHAO THI'!T18</f>
        <v>2</v>
      </c>
      <c r="V15" s="132">
        <f>'KHAO THI'!U18</f>
        <v>0</v>
      </c>
      <c r="W15" s="132">
        <f>'KHAO THI'!V18</f>
        <v>0</v>
      </c>
      <c r="X15" s="132">
        <f>'KHAO THI'!W18</f>
        <v>2</v>
      </c>
      <c r="Y15" s="132">
        <f>'KHAO THI'!X18</f>
        <v>0</v>
      </c>
      <c r="Z15" s="190">
        <f>'KHAO THI'!Y18</f>
        <v>0</v>
      </c>
      <c r="AA15" s="190">
        <f>'KHAO THI'!Z18</f>
        <v>4</v>
      </c>
      <c r="AB15" s="133">
        <f>'KHAO THI'!AA18</f>
        <v>0</v>
      </c>
      <c r="AC15" s="133">
        <f>'KHAO THI'!AB18</f>
        <v>0</v>
      </c>
      <c r="AD15" s="133">
        <f>'KHAO THI'!AC18</f>
        <v>0</v>
      </c>
      <c r="AE15" s="133">
        <f>'KHAO THI'!AD18</f>
        <v>0</v>
      </c>
      <c r="AF15" s="133">
        <f>'KHAO THI'!AE18</f>
        <v>0</v>
      </c>
      <c r="AG15" s="133">
        <f>'KHAO THI'!AF18</f>
        <v>3</v>
      </c>
      <c r="AH15" s="133">
        <f>'KHAO THI'!AG18</f>
        <v>0</v>
      </c>
      <c r="AI15" s="133">
        <f>'KHAO THI'!AH18</f>
        <v>0</v>
      </c>
      <c r="AJ15" s="134">
        <f>'KHAO THI'!AI18</f>
        <v>4</v>
      </c>
      <c r="AK15" s="134">
        <f>'KHAO THI'!AJ18</f>
        <v>2</v>
      </c>
      <c r="AL15" s="134">
        <f>'KHAO THI'!AK18</f>
        <v>0</v>
      </c>
      <c r="AM15" s="135">
        <f>'KHAO THI'!AL18</f>
        <v>6</v>
      </c>
      <c r="AN15" s="135">
        <f>'KHAO THI'!AM18</f>
        <v>1</v>
      </c>
      <c r="AO15" s="136">
        <f>'KHAO THI'!AN18</f>
        <v>2</v>
      </c>
      <c r="AP15" s="137">
        <f>'KHAO THI'!AO18</f>
        <v>4</v>
      </c>
    </row>
    <row r="16" spans="2:42" ht="33" x14ac:dyDescent="0.2">
      <c r="B16" s="138" t="s">
        <v>956</v>
      </c>
      <c r="C16" s="140" t="s">
        <v>998</v>
      </c>
      <c r="D16" s="179">
        <f t="shared" si="0"/>
        <v>3</v>
      </c>
      <c r="E16" s="129">
        <f>QHQT!D13</f>
        <v>1</v>
      </c>
      <c r="F16" s="129">
        <f>QHQT!E13</f>
        <v>0</v>
      </c>
      <c r="G16" s="129">
        <f>QHQT!F13</f>
        <v>0</v>
      </c>
      <c r="H16" s="129">
        <f>QHQT!G13</f>
        <v>2</v>
      </c>
      <c r="I16" s="129">
        <f>QHQT!H13</f>
        <v>0</v>
      </c>
      <c r="J16" s="130">
        <f>QHQT!I13</f>
        <v>2</v>
      </c>
      <c r="K16" s="131">
        <f>QHQT!J13</f>
        <v>1</v>
      </c>
      <c r="L16" s="131">
        <f>QHQT!K13</f>
        <v>1</v>
      </c>
      <c r="M16" s="131">
        <f>QHQT!L13</f>
        <v>1</v>
      </c>
      <c r="N16" s="131">
        <f>QHQT!M13</f>
        <v>0</v>
      </c>
      <c r="O16" s="131">
        <f>QHQT!N13</f>
        <v>0</v>
      </c>
      <c r="P16" s="131">
        <f>QHQT!O13</f>
        <v>0</v>
      </c>
      <c r="Q16" s="132">
        <f>QHQT!P13</f>
        <v>0</v>
      </c>
      <c r="R16" s="132">
        <f>QHQT!Q13</f>
        <v>0</v>
      </c>
      <c r="S16" s="132">
        <f>QHQT!R13</f>
        <v>0</v>
      </c>
      <c r="T16" s="132">
        <f>QHQT!S13</f>
        <v>0</v>
      </c>
      <c r="U16" s="132">
        <f>QHQT!T13</f>
        <v>1</v>
      </c>
      <c r="V16" s="132">
        <f>QHQT!U13</f>
        <v>0</v>
      </c>
      <c r="W16" s="132">
        <f>QHQT!V13</f>
        <v>1</v>
      </c>
      <c r="X16" s="132">
        <f>QHQT!W13</f>
        <v>1</v>
      </c>
      <c r="Y16" s="132">
        <f>QHQT!X13</f>
        <v>0</v>
      </c>
      <c r="Z16" s="190">
        <f>QHQT!Y13</f>
        <v>0</v>
      </c>
      <c r="AA16" s="190">
        <f>QHQT!Z13</f>
        <v>0</v>
      </c>
      <c r="AB16" s="133">
        <f>QHQT!AA13</f>
        <v>0</v>
      </c>
      <c r="AC16" s="133">
        <f>QHQT!AB13</f>
        <v>0</v>
      </c>
      <c r="AD16" s="133">
        <f>QHQT!AC13</f>
        <v>0</v>
      </c>
      <c r="AE16" s="133">
        <f>QHQT!AD13</f>
        <v>1</v>
      </c>
      <c r="AF16" s="133">
        <f>QHQT!AE13</f>
        <v>1</v>
      </c>
      <c r="AG16" s="133">
        <f>QHQT!AF13</f>
        <v>0</v>
      </c>
      <c r="AH16" s="133">
        <f>QHQT!AG13</f>
        <v>1</v>
      </c>
      <c r="AI16" s="133">
        <f>QHQT!AH13</f>
        <v>0</v>
      </c>
      <c r="AJ16" s="134">
        <f>QHQT!AI13</f>
        <v>0</v>
      </c>
      <c r="AK16" s="134">
        <f>QHQT!AJ13</f>
        <v>2</v>
      </c>
      <c r="AL16" s="134">
        <f>QHQT!AK13</f>
        <v>0</v>
      </c>
      <c r="AM16" s="135">
        <f>QHQT!AL13</f>
        <v>2</v>
      </c>
      <c r="AN16" s="135">
        <f>QHQT!AM13</f>
        <v>1</v>
      </c>
      <c r="AO16" s="136">
        <f>QHQT!AN13</f>
        <v>1</v>
      </c>
      <c r="AP16" s="137">
        <f>QHQT!AO13</f>
        <v>2</v>
      </c>
    </row>
    <row r="17" spans="2:42" ht="16.5" x14ac:dyDescent="0.2">
      <c r="B17" s="138" t="s">
        <v>957</v>
      </c>
      <c r="C17" s="50" t="s">
        <v>4925</v>
      </c>
      <c r="D17" s="179">
        <f t="shared" si="0"/>
        <v>26</v>
      </c>
      <c r="E17" s="129">
        <f>'QUAN TRI'!D36</f>
        <v>1</v>
      </c>
      <c r="F17" s="129">
        <f>'QUAN TRI'!E36</f>
        <v>1</v>
      </c>
      <c r="G17" s="129">
        <f>'QUAN TRI'!F36</f>
        <v>2</v>
      </c>
      <c r="H17" s="129">
        <f>'QUAN TRI'!G36</f>
        <v>22</v>
      </c>
      <c r="I17" s="129">
        <f>'QUAN TRI'!H36</f>
        <v>0</v>
      </c>
      <c r="J17" s="130">
        <f>'QUAN TRI'!I36</f>
        <v>2</v>
      </c>
      <c r="K17" s="131">
        <f>'QUAN TRI'!J36</f>
        <v>0</v>
      </c>
      <c r="L17" s="131">
        <f>'QUAN TRI'!K36</f>
        <v>1</v>
      </c>
      <c r="M17" s="131">
        <f>'QUAN TRI'!L36</f>
        <v>11</v>
      </c>
      <c r="N17" s="131">
        <f>'QUAN TRI'!M36</f>
        <v>4</v>
      </c>
      <c r="O17" s="131">
        <f>'QUAN TRI'!N36</f>
        <v>1</v>
      </c>
      <c r="P17" s="131">
        <f>'QUAN TRI'!O36</f>
        <v>9</v>
      </c>
      <c r="Q17" s="132">
        <f>'QUAN TRI'!P36</f>
        <v>4</v>
      </c>
      <c r="R17" s="132">
        <f>'QUAN TRI'!Q36</f>
        <v>4</v>
      </c>
      <c r="S17" s="132">
        <f>'QUAN TRI'!R36</f>
        <v>0</v>
      </c>
      <c r="T17" s="132">
        <f>'QUAN TRI'!S36</f>
        <v>2</v>
      </c>
      <c r="U17" s="132">
        <f>'QUAN TRI'!T36</f>
        <v>2</v>
      </c>
      <c r="V17" s="132">
        <f>'QUAN TRI'!U36</f>
        <v>0</v>
      </c>
      <c r="W17" s="132">
        <f>'QUAN TRI'!V36</f>
        <v>0</v>
      </c>
      <c r="X17" s="132">
        <f>'QUAN TRI'!W36</f>
        <v>3</v>
      </c>
      <c r="Y17" s="132">
        <f>'QUAN TRI'!X36</f>
        <v>0</v>
      </c>
      <c r="Z17" s="190">
        <f>'QUAN TRI'!Y36</f>
        <v>0</v>
      </c>
      <c r="AA17" s="190">
        <f>'QUAN TRI'!Z36</f>
        <v>12</v>
      </c>
      <c r="AB17" s="133">
        <f>'QUAN TRI'!AA36</f>
        <v>2</v>
      </c>
      <c r="AC17" s="133">
        <f>'QUAN TRI'!AB36</f>
        <v>0</v>
      </c>
      <c r="AD17" s="133">
        <f>'QUAN TRI'!AC36</f>
        <v>0</v>
      </c>
      <c r="AE17" s="133">
        <f>'QUAN TRI'!AD36</f>
        <v>0</v>
      </c>
      <c r="AF17" s="133">
        <f>'QUAN TRI'!AE36</f>
        <v>0</v>
      </c>
      <c r="AG17" s="133">
        <f>'QUAN TRI'!AF36</f>
        <v>1</v>
      </c>
      <c r="AH17" s="133">
        <f>'QUAN TRI'!AG36</f>
        <v>0</v>
      </c>
      <c r="AI17" s="133">
        <f>'QUAN TRI'!AH36</f>
        <v>0</v>
      </c>
      <c r="AJ17" s="134">
        <f>'QUAN TRI'!AI36</f>
        <v>12</v>
      </c>
      <c r="AK17" s="134">
        <f>'QUAN TRI'!AJ36</f>
        <v>2</v>
      </c>
      <c r="AL17" s="134">
        <f>'QUAN TRI'!AK36</f>
        <v>0</v>
      </c>
      <c r="AM17" s="135">
        <f>'QUAN TRI'!AL36</f>
        <v>13</v>
      </c>
      <c r="AN17" s="135">
        <f>'QUAN TRI'!AM36</f>
        <v>13</v>
      </c>
      <c r="AO17" s="136">
        <f>'QUAN TRI'!AN36</f>
        <v>1</v>
      </c>
      <c r="AP17" s="137">
        <f>'QUAN TRI'!AO36</f>
        <v>9</v>
      </c>
    </row>
    <row r="18" spans="2:42" ht="37.5" x14ac:dyDescent="0.2">
      <c r="B18" s="138" t="s">
        <v>958</v>
      </c>
      <c r="C18" s="142" t="s">
        <v>991</v>
      </c>
      <c r="D18" s="179">
        <f t="shared" si="0"/>
        <v>32</v>
      </c>
      <c r="E18" s="129">
        <f>KHCB!D43</f>
        <v>1</v>
      </c>
      <c r="F18" s="129">
        <f>KHCB!E43</f>
        <v>1</v>
      </c>
      <c r="G18" s="129">
        <f>KHCB!F43</f>
        <v>2</v>
      </c>
      <c r="H18" s="129">
        <f>KHCB!G43</f>
        <v>0</v>
      </c>
      <c r="I18" s="129">
        <f>KHCB!H43</f>
        <v>28</v>
      </c>
      <c r="J18" s="130">
        <f>KHCB!I43</f>
        <v>0</v>
      </c>
      <c r="K18" s="131">
        <f>KHCB!J43</f>
        <v>0</v>
      </c>
      <c r="L18" s="131">
        <f>KHCB!K43</f>
        <v>23</v>
      </c>
      <c r="M18" s="131">
        <f>KHCB!L43</f>
        <v>9</v>
      </c>
      <c r="N18" s="131">
        <f>KHCB!M43</f>
        <v>0</v>
      </c>
      <c r="O18" s="131">
        <f>KHCB!N43</f>
        <v>0</v>
      </c>
      <c r="P18" s="131">
        <f>KHCB!O43</f>
        <v>0</v>
      </c>
      <c r="Q18" s="132">
        <f>KHCB!P43</f>
        <v>8</v>
      </c>
      <c r="R18" s="132">
        <f>KHCB!Q43</f>
        <v>8</v>
      </c>
      <c r="S18" s="132">
        <f>KHCB!R43</f>
        <v>0</v>
      </c>
      <c r="T18" s="132">
        <f>KHCB!S43</f>
        <v>0</v>
      </c>
      <c r="U18" s="132">
        <f>KHCB!T43</f>
        <v>2</v>
      </c>
      <c r="V18" s="132">
        <f>KHCB!U43</f>
        <v>0</v>
      </c>
      <c r="W18" s="132">
        <f>KHCB!V43</f>
        <v>0</v>
      </c>
      <c r="X18" s="132">
        <f>KHCB!W43</f>
        <v>6</v>
      </c>
      <c r="Y18" s="132">
        <f>KHCB!X43</f>
        <v>0</v>
      </c>
      <c r="Z18" s="190">
        <f>KHCB!Y43</f>
        <v>0</v>
      </c>
      <c r="AA18" s="190">
        <f>KHCB!Z43</f>
        <v>5</v>
      </c>
      <c r="AB18" s="133">
        <f>KHCB!AA43</f>
        <v>4</v>
      </c>
      <c r="AC18" s="133">
        <f>KHCB!AB43</f>
        <v>0</v>
      </c>
      <c r="AD18" s="133">
        <f>KHCB!AC43</f>
        <v>0</v>
      </c>
      <c r="AE18" s="133">
        <f>KHCB!AD43</f>
        <v>3</v>
      </c>
      <c r="AF18" s="133">
        <f>KHCB!AE43</f>
        <v>7</v>
      </c>
      <c r="AG18" s="133">
        <f>KHCB!AF43</f>
        <v>11</v>
      </c>
      <c r="AH18" s="133">
        <f>KHCB!AG43</f>
        <v>2</v>
      </c>
      <c r="AI18" s="133">
        <f>KHCB!AH43</f>
        <v>0</v>
      </c>
      <c r="AJ18" s="134">
        <f>KHCB!AI43</f>
        <v>25</v>
      </c>
      <c r="AK18" s="134">
        <f>KHCB!AJ43</f>
        <v>6</v>
      </c>
      <c r="AL18" s="134">
        <f>KHCB!AK43</f>
        <v>0</v>
      </c>
      <c r="AM18" s="135">
        <f>KHCB!AL43</f>
        <v>32</v>
      </c>
      <c r="AN18" s="135">
        <f>KHCB!AM43</f>
        <v>0</v>
      </c>
      <c r="AO18" s="136">
        <f>KHCB!AN43</f>
        <v>5</v>
      </c>
      <c r="AP18" s="137">
        <f>KHCB!AO43</f>
        <v>18</v>
      </c>
    </row>
    <row r="19" spans="2:42" ht="33" x14ac:dyDescent="0.2">
      <c r="B19" s="138" t="s">
        <v>959</v>
      </c>
      <c r="C19" s="139" t="s">
        <v>989</v>
      </c>
      <c r="D19" s="179">
        <f t="shared" si="0"/>
        <v>16</v>
      </c>
      <c r="E19" s="129">
        <f>LLCT!D27</f>
        <v>1</v>
      </c>
      <c r="F19" s="129">
        <f>LLCT!E27</f>
        <v>1</v>
      </c>
      <c r="G19" s="129">
        <f>LLCT!F27</f>
        <v>3</v>
      </c>
      <c r="H19" s="129">
        <f>LLCT!G27</f>
        <v>0</v>
      </c>
      <c r="I19" s="129">
        <f>LLCT!H27</f>
        <v>11</v>
      </c>
      <c r="J19" s="130">
        <f>LLCT!I27</f>
        <v>0</v>
      </c>
      <c r="K19" s="131">
        <f>LLCT!J27</f>
        <v>0</v>
      </c>
      <c r="L19" s="131">
        <f>LLCT!K27</f>
        <v>12</v>
      </c>
      <c r="M19" s="131">
        <f>LLCT!L27</f>
        <v>4</v>
      </c>
      <c r="N19" s="131">
        <f>LLCT!M27</f>
        <v>0</v>
      </c>
      <c r="O19" s="131">
        <f>LLCT!N27</f>
        <v>0</v>
      </c>
      <c r="P19" s="131">
        <f>LLCT!O27</f>
        <v>0</v>
      </c>
      <c r="Q19" s="132">
        <f>LLCT!P27</f>
        <v>7</v>
      </c>
      <c r="R19" s="132">
        <f>LLCT!Q27</f>
        <v>4</v>
      </c>
      <c r="S19" s="132">
        <f>LLCT!R27</f>
        <v>0</v>
      </c>
      <c r="T19" s="132">
        <f>LLCT!S27</f>
        <v>0</v>
      </c>
      <c r="U19" s="132">
        <f>LLCT!T27</f>
        <v>0</v>
      </c>
      <c r="V19" s="132">
        <f>LLCT!U27</f>
        <v>0</v>
      </c>
      <c r="W19" s="132">
        <f>LLCT!V27</f>
        <v>0</v>
      </c>
      <c r="X19" s="132">
        <f>LLCT!W27</f>
        <v>3</v>
      </c>
      <c r="Y19" s="132">
        <f>LLCT!X27</f>
        <v>0</v>
      </c>
      <c r="Z19" s="190">
        <f>LLCT!Y27</f>
        <v>0</v>
      </c>
      <c r="AA19" s="190">
        <f>LLCT!Z27</f>
        <v>7</v>
      </c>
      <c r="AB19" s="133">
        <f>LLCT!AA27</f>
        <v>3</v>
      </c>
      <c r="AC19" s="133">
        <f>LLCT!AB27</f>
        <v>0</v>
      </c>
      <c r="AD19" s="133">
        <f>LLCT!AC27</f>
        <v>0</v>
      </c>
      <c r="AE19" s="133">
        <f>LLCT!AD27</f>
        <v>1</v>
      </c>
      <c r="AF19" s="133">
        <f>LLCT!AE27</f>
        <v>0</v>
      </c>
      <c r="AG19" s="133">
        <f>LLCT!AF27</f>
        <v>5</v>
      </c>
      <c r="AH19" s="133">
        <f>LLCT!AG27</f>
        <v>0</v>
      </c>
      <c r="AI19" s="133">
        <f>LLCT!AH27</f>
        <v>0</v>
      </c>
      <c r="AJ19" s="134">
        <f>LLCT!AI27</f>
        <v>9</v>
      </c>
      <c r="AK19" s="134">
        <f>LLCT!AJ27</f>
        <v>7</v>
      </c>
      <c r="AL19" s="134">
        <f>LLCT!AK27</f>
        <v>0</v>
      </c>
      <c r="AM19" s="135">
        <f>LLCT!AL27</f>
        <v>16</v>
      </c>
      <c r="AN19" s="135">
        <f>LLCT!AM27</f>
        <v>0</v>
      </c>
      <c r="AO19" s="136">
        <f>LLCT!AN27</f>
        <v>5</v>
      </c>
      <c r="AP19" s="137">
        <f>LLCT!AO27</f>
        <v>12</v>
      </c>
    </row>
    <row r="20" spans="2:42" ht="18.75" x14ac:dyDescent="0.2">
      <c r="B20" s="138" t="s">
        <v>960</v>
      </c>
      <c r="C20" s="142" t="s">
        <v>2722</v>
      </c>
      <c r="D20" s="179">
        <f t="shared" si="0"/>
        <v>27</v>
      </c>
      <c r="E20" s="129">
        <f>'CO KHI'!D39</f>
        <v>1</v>
      </c>
      <c r="F20" s="129">
        <f>'CO KHI'!E39</f>
        <v>1</v>
      </c>
      <c r="G20" s="129">
        <f>'CO KHI'!F39</f>
        <v>3</v>
      </c>
      <c r="H20" s="129">
        <f>'CO KHI'!G39</f>
        <v>0</v>
      </c>
      <c r="I20" s="129">
        <f>'CO KHI'!H39</f>
        <v>22</v>
      </c>
      <c r="J20" s="130">
        <f>'CO KHI'!I39</f>
        <v>0</v>
      </c>
      <c r="K20" s="131">
        <f>'CO KHI'!J39</f>
        <v>0</v>
      </c>
      <c r="L20" s="131">
        <f>'CO KHI'!K39</f>
        <v>15</v>
      </c>
      <c r="M20" s="131">
        <f>'CO KHI'!L39</f>
        <v>12</v>
      </c>
      <c r="N20" s="131">
        <f>'CO KHI'!M39</f>
        <v>0</v>
      </c>
      <c r="O20" s="131">
        <f>'CO KHI'!N39</f>
        <v>0</v>
      </c>
      <c r="P20" s="131">
        <f>'CO KHI'!O39</f>
        <v>0</v>
      </c>
      <c r="Q20" s="132">
        <f>'CO KHI'!P39</f>
        <v>6</v>
      </c>
      <c r="R20" s="132">
        <f>'CO KHI'!Q39</f>
        <v>3</v>
      </c>
      <c r="S20" s="132">
        <f>'CO KHI'!R39</f>
        <v>0</v>
      </c>
      <c r="T20" s="132">
        <f>'CO KHI'!S39</f>
        <v>0</v>
      </c>
      <c r="U20" s="132">
        <f>'CO KHI'!T39</f>
        <v>0</v>
      </c>
      <c r="V20" s="132">
        <f>'CO KHI'!U39</f>
        <v>0</v>
      </c>
      <c r="W20" s="132">
        <f>'CO KHI'!V39</f>
        <v>0</v>
      </c>
      <c r="X20" s="132">
        <f>'CO KHI'!W39</f>
        <v>14</v>
      </c>
      <c r="Y20" s="132">
        <f>'CO KHI'!X39</f>
        <v>0</v>
      </c>
      <c r="Z20" s="197">
        <f>'CO KHI'!Y39</f>
        <v>0</v>
      </c>
      <c r="AA20" s="197">
        <f>'CO KHI'!Z39</f>
        <v>12</v>
      </c>
      <c r="AB20" s="133">
        <f>'CO KHI'!AA39</f>
        <v>2</v>
      </c>
      <c r="AC20" s="133">
        <f>'CO KHI'!AB39</f>
        <v>0</v>
      </c>
      <c r="AD20" s="133">
        <f>'CO KHI'!AC39</f>
        <v>0</v>
      </c>
      <c r="AE20" s="133">
        <f>'CO KHI'!AD39</f>
        <v>1</v>
      </c>
      <c r="AF20" s="133">
        <f>'CO KHI'!AE39</f>
        <v>0</v>
      </c>
      <c r="AG20" s="133">
        <f>'CO KHI'!AF39</f>
        <v>11</v>
      </c>
      <c r="AH20" s="133">
        <f>'CO KHI'!AG39</f>
        <v>1</v>
      </c>
      <c r="AI20" s="133">
        <f>'CO KHI'!AH39</f>
        <v>0</v>
      </c>
      <c r="AJ20" s="134">
        <f>'CO KHI'!AI39</f>
        <v>11</v>
      </c>
      <c r="AK20" s="134">
        <f>'CO KHI'!AJ39</f>
        <v>4</v>
      </c>
      <c r="AL20" s="134">
        <f>'CO KHI'!AK39</f>
        <v>0</v>
      </c>
      <c r="AM20" s="135">
        <f>'CO KHI'!AL39</f>
        <v>27</v>
      </c>
      <c r="AN20" s="135">
        <f>'CO KHI'!AM39</f>
        <v>0</v>
      </c>
      <c r="AO20" s="136">
        <f>'CO KHI'!AN39</f>
        <v>3</v>
      </c>
      <c r="AP20" s="137">
        <f>'CO KHI'!AO39</f>
        <v>6</v>
      </c>
    </row>
    <row r="21" spans="2:42" ht="37.5" x14ac:dyDescent="0.2">
      <c r="B21" s="138" t="s">
        <v>961</v>
      </c>
      <c r="C21" s="142" t="s">
        <v>990</v>
      </c>
      <c r="D21" s="179">
        <f t="shared" si="0"/>
        <v>26</v>
      </c>
      <c r="E21" s="129">
        <f>CNTT!D37</f>
        <v>1</v>
      </c>
      <c r="F21" s="129">
        <f>CNTT!E37</f>
        <v>2</v>
      </c>
      <c r="G21" s="129">
        <f>CNTT!F37</f>
        <v>3</v>
      </c>
      <c r="H21" s="129">
        <f>CNTT!G37</f>
        <v>0</v>
      </c>
      <c r="I21" s="129">
        <f>CNTT!H37</f>
        <v>20</v>
      </c>
      <c r="J21" s="130">
        <f>CNTT!I37</f>
        <v>0</v>
      </c>
      <c r="K21" s="131">
        <f>CNTT!J37</f>
        <v>0</v>
      </c>
      <c r="L21" s="131">
        <f>CNTT!K37</f>
        <v>16</v>
      </c>
      <c r="M21" s="131">
        <f>CNTT!L37</f>
        <v>10</v>
      </c>
      <c r="N21" s="131">
        <f>CNTT!M37</f>
        <v>0</v>
      </c>
      <c r="O21" s="131">
        <f>CNTT!N37</f>
        <v>0</v>
      </c>
      <c r="P21" s="131">
        <f>CNTT!O37</f>
        <v>0</v>
      </c>
      <c r="Q21" s="132">
        <f>CNTT!P37</f>
        <v>0</v>
      </c>
      <c r="R21" s="132">
        <f>CNTT!Q37</f>
        <v>0</v>
      </c>
      <c r="S21" s="132">
        <f>CNTT!R37</f>
        <v>0</v>
      </c>
      <c r="T21" s="132">
        <f>CNTT!S37</f>
        <v>0</v>
      </c>
      <c r="U21" s="132">
        <f>CNTT!T37</f>
        <v>11</v>
      </c>
      <c r="V21" s="132">
        <f>CNTT!U37</f>
        <v>15</v>
      </c>
      <c r="W21" s="132">
        <f>CNTT!V37</f>
        <v>5</v>
      </c>
      <c r="X21" s="132">
        <f>CNTT!W37</f>
        <v>0</v>
      </c>
      <c r="Y21" s="132">
        <f>CNTT!X37</f>
        <v>0</v>
      </c>
      <c r="Z21" s="197">
        <f>CNTT!Y37</f>
        <v>0</v>
      </c>
      <c r="AA21" s="197">
        <f>CNTT!Z37</f>
        <v>9</v>
      </c>
      <c r="AB21" s="133">
        <f>CNTT!AA37</f>
        <v>0</v>
      </c>
      <c r="AC21" s="133">
        <f>CNTT!AB37</f>
        <v>0</v>
      </c>
      <c r="AD21" s="133">
        <f>CNTT!AC37</f>
        <v>0</v>
      </c>
      <c r="AE21" s="133">
        <f>CNTT!AD37</f>
        <v>5</v>
      </c>
      <c r="AF21" s="133">
        <f>CNTT!AE37</f>
        <v>0</v>
      </c>
      <c r="AG21" s="133">
        <f>CNTT!AF37</f>
        <v>12</v>
      </c>
      <c r="AH21" s="133">
        <f>CNTT!AG37</f>
        <v>0</v>
      </c>
      <c r="AI21" s="133">
        <f>CNTT!AH37</f>
        <v>0</v>
      </c>
      <c r="AJ21" s="134">
        <f>CNTT!AI37</f>
        <v>17</v>
      </c>
      <c r="AK21" s="134">
        <f>CNTT!AJ37</f>
        <v>7</v>
      </c>
      <c r="AL21" s="134">
        <f>CNTT!AK37</f>
        <v>0</v>
      </c>
      <c r="AM21" s="135">
        <f>CNTT!AL37</f>
        <v>26</v>
      </c>
      <c r="AN21" s="135">
        <f>CNTT!AM37</f>
        <v>0</v>
      </c>
      <c r="AO21" s="136">
        <f>CNTT!AN37</f>
        <v>3</v>
      </c>
      <c r="AP21" s="137">
        <f>CNTT!AO37</f>
        <v>10</v>
      </c>
    </row>
    <row r="22" spans="2:42" ht="18.75" x14ac:dyDescent="0.2">
      <c r="B22" s="138" t="s">
        <v>962</v>
      </c>
      <c r="C22" s="142" t="s">
        <v>2723</v>
      </c>
      <c r="D22" s="179">
        <f t="shared" si="0"/>
        <v>20</v>
      </c>
      <c r="E22" s="129">
        <f>'DONG LUC'!D42</f>
        <v>1</v>
      </c>
      <c r="F22" s="129">
        <f>'DONG LUC'!E42</f>
        <v>1</v>
      </c>
      <c r="G22" s="129">
        <f>'DONG LUC'!F42</f>
        <v>3</v>
      </c>
      <c r="H22" s="129">
        <f>'DONG LUC'!G42</f>
        <v>0</v>
      </c>
      <c r="I22" s="129">
        <f>'DONG LUC'!H42</f>
        <v>15</v>
      </c>
      <c r="J22" s="130">
        <f>'DONG LUC'!I42</f>
        <v>0</v>
      </c>
      <c r="K22" s="131">
        <f>'DONG LUC'!J42</f>
        <v>1</v>
      </c>
      <c r="L22" s="131">
        <f>'DONG LUC'!K42</f>
        <v>14</v>
      </c>
      <c r="M22" s="131">
        <f>'DONG LUC'!L42</f>
        <v>5</v>
      </c>
      <c r="N22" s="131">
        <f>'DONG LUC'!M42</f>
        <v>0</v>
      </c>
      <c r="O22" s="131">
        <f>'DONG LUC'!N42</f>
        <v>0</v>
      </c>
      <c r="P22" s="131">
        <f>'DONG LUC'!O42</f>
        <v>0</v>
      </c>
      <c r="Q22" s="132">
        <f>'DONG LUC'!P42</f>
        <v>5</v>
      </c>
      <c r="R22" s="132">
        <f>'DONG LUC'!Q42</f>
        <v>3</v>
      </c>
      <c r="S22" s="132">
        <f>'DONG LUC'!R42</f>
        <v>0</v>
      </c>
      <c r="T22" s="132">
        <f>'DONG LUC'!S42</f>
        <v>1</v>
      </c>
      <c r="U22" s="132">
        <f>'DONG LUC'!T42</f>
        <v>0</v>
      </c>
      <c r="V22" s="132">
        <f>'DONG LUC'!U42</f>
        <v>0</v>
      </c>
      <c r="W22" s="132">
        <f>'DONG LUC'!V42</f>
        <v>0</v>
      </c>
      <c r="X22" s="132">
        <f>'DONG LUC'!W42</f>
        <v>11</v>
      </c>
      <c r="Y22" s="132">
        <f>'DONG LUC'!X42</f>
        <v>0</v>
      </c>
      <c r="Z22" s="133">
        <f>'DONG LUC'!Y42</f>
        <v>0</v>
      </c>
      <c r="AA22" s="133">
        <f>'DONG LUC'!Z42</f>
        <v>4</v>
      </c>
      <c r="AB22" s="133">
        <f>'DONG LUC'!AA42</f>
        <v>1</v>
      </c>
      <c r="AC22" s="133">
        <f>'DONG LUC'!AB42</f>
        <v>0</v>
      </c>
      <c r="AD22" s="133">
        <f>'DONG LUC'!AC42</f>
        <v>0</v>
      </c>
      <c r="AE22" s="133">
        <f>'DONG LUC'!AD42</f>
        <v>3</v>
      </c>
      <c r="AF22" s="133">
        <f>'DONG LUC'!AE42</f>
        <v>0</v>
      </c>
      <c r="AG22" s="133">
        <f>'DONG LUC'!AF42</f>
        <v>11</v>
      </c>
      <c r="AH22" s="133">
        <f>'DONG LUC'!AG42</f>
        <v>1</v>
      </c>
      <c r="AI22" s="133">
        <f>'DONG LUC'!AH42</f>
        <v>0</v>
      </c>
      <c r="AJ22" s="134">
        <f>'DONG LUC'!AI42</f>
        <v>3</v>
      </c>
      <c r="AK22" s="134">
        <f>'DONG LUC'!AJ42</f>
        <v>5</v>
      </c>
      <c r="AL22" s="134">
        <f>'DONG LUC'!AK42</f>
        <v>0</v>
      </c>
      <c r="AM22" s="135">
        <f>'DONG LUC'!AL42</f>
        <v>20</v>
      </c>
      <c r="AN22" s="135">
        <f>'DONG LUC'!AM42</f>
        <v>0</v>
      </c>
      <c r="AO22" s="136">
        <f>'DONG LUC'!AN42</f>
        <v>1</v>
      </c>
      <c r="AP22" s="137">
        <f>'DONG LUC'!AO42</f>
        <v>0</v>
      </c>
    </row>
    <row r="23" spans="2:42" ht="33" x14ac:dyDescent="0.2">
      <c r="B23" s="138" t="s">
        <v>963</v>
      </c>
      <c r="C23" s="139" t="s">
        <v>4926</v>
      </c>
      <c r="D23" s="179">
        <f t="shared" si="0"/>
        <v>30</v>
      </c>
      <c r="E23" s="129">
        <f>'DIEN TU'!D42</f>
        <v>1</v>
      </c>
      <c r="F23" s="129">
        <f>'DIEN TU'!E42</f>
        <v>1</v>
      </c>
      <c r="G23" s="129">
        <f>'DIEN TU'!F42</f>
        <v>3</v>
      </c>
      <c r="H23" s="129">
        <f>'DIEN TU'!G42</f>
        <v>0</v>
      </c>
      <c r="I23" s="129">
        <f>'DIEN TU'!H42</f>
        <v>25</v>
      </c>
      <c r="J23" s="130">
        <f>'DIEN TU'!I42</f>
        <v>0</v>
      </c>
      <c r="K23" s="131">
        <f>'DIEN TU'!J42</f>
        <v>0</v>
      </c>
      <c r="L23" s="131">
        <f>'DIEN TU'!K42</f>
        <v>19</v>
      </c>
      <c r="M23" s="131">
        <f>'DIEN TU'!L42</f>
        <v>11</v>
      </c>
      <c r="N23" s="131">
        <f>'DIEN TU'!M42</f>
        <v>0</v>
      </c>
      <c r="O23" s="131">
        <f>'DIEN TU'!N42</f>
        <v>0</v>
      </c>
      <c r="P23" s="131">
        <f>'DIEN TU'!O42</f>
        <v>0</v>
      </c>
      <c r="Q23" s="132">
        <f>'DIEN TU'!P42</f>
        <v>6</v>
      </c>
      <c r="R23" s="132">
        <f>'DIEN TU'!Q42</f>
        <v>3</v>
      </c>
      <c r="S23" s="132">
        <f>'DIEN TU'!R42</f>
        <v>0</v>
      </c>
      <c r="T23" s="132">
        <f>'DIEN TU'!S42</f>
        <v>0</v>
      </c>
      <c r="U23" s="132">
        <f>'DIEN TU'!T42</f>
        <v>1</v>
      </c>
      <c r="V23" s="132">
        <f>'DIEN TU'!U42</f>
        <v>0</v>
      </c>
      <c r="W23" s="132">
        <f>'DIEN TU'!V42</f>
        <v>0</v>
      </c>
      <c r="X23" s="132">
        <f>'DIEN TU'!W42</f>
        <v>17</v>
      </c>
      <c r="Y23" s="132">
        <f>'DIEN TU'!X42</f>
        <v>0</v>
      </c>
      <c r="Z23" s="190">
        <f>'DIEN TU'!Y42</f>
        <v>0</v>
      </c>
      <c r="AA23" s="190">
        <f>'DIEN TU'!Z42</f>
        <v>10</v>
      </c>
      <c r="AB23" s="133">
        <f>'DIEN TU'!AA42</f>
        <v>3</v>
      </c>
      <c r="AC23" s="133">
        <f>'DIEN TU'!AB42</f>
        <v>1</v>
      </c>
      <c r="AD23" s="133">
        <f>'DIEN TU'!AC42</f>
        <v>0</v>
      </c>
      <c r="AE23" s="133">
        <f>'DIEN TU'!AD42</f>
        <v>2</v>
      </c>
      <c r="AF23" s="133">
        <f>'DIEN TU'!AE42</f>
        <v>0</v>
      </c>
      <c r="AG23" s="133">
        <f>'DIEN TU'!AF42</f>
        <v>13</v>
      </c>
      <c r="AH23" s="133">
        <f>'DIEN TU'!AG42</f>
        <v>1</v>
      </c>
      <c r="AI23" s="133">
        <f>'DIEN TU'!AH42</f>
        <v>0</v>
      </c>
      <c r="AJ23" s="134">
        <f>'DIEN TU'!AI42</f>
        <v>20</v>
      </c>
      <c r="AK23" s="134">
        <f>'DIEN TU'!AJ42</f>
        <v>5</v>
      </c>
      <c r="AL23" s="134">
        <f>'DIEN TU'!AK42</f>
        <v>0</v>
      </c>
      <c r="AM23" s="135">
        <f>'DIEN TU'!AL42</f>
        <v>30</v>
      </c>
      <c r="AN23" s="135">
        <f>'DIEN TU'!AM42</f>
        <v>0</v>
      </c>
      <c r="AO23" s="136">
        <f>'DIEN TU'!AN42</f>
        <v>2</v>
      </c>
      <c r="AP23" s="137">
        <f>'DIEN TU'!AO42</f>
        <v>7</v>
      </c>
    </row>
    <row r="24" spans="2:42" ht="37.5" x14ac:dyDescent="0.2">
      <c r="B24" s="138" t="s">
        <v>964</v>
      </c>
      <c r="C24" s="142" t="s">
        <v>2725</v>
      </c>
      <c r="D24" s="179">
        <f t="shared" si="0"/>
        <v>10</v>
      </c>
      <c r="E24" s="129">
        <f>MAY!D21</f>
        <v>1</v>
      </c>
      <c r="F24" s="129">
        <f>MAY!E21</f>
        <v>0</v>
      </c>
      <c r="G24" s="129">
        <f>MAY!F21</f>
        <v>1</v>
      </c>
      <c r="H24" s="129">
        <f>MAY!G21</f>
        <v>0</v>
      </c>
      <c r="I24" s="129">
        <f>MAY!H21</f>
        <v>8</v>
      </c>
      <c r="J24" s="130">
        <f>MAY!I21</f>
        <v>0</v>
      </c>
      <c r="K24" s="131">
        <f>MAY!J21</f>
        <v>1</v>
      </c>
      <c r="L24" s="131">
        <f>MAY!K21</f>
        <v>6</v>
      </c>
      <c r="M24" s="131">
        <f>MAY!L21</f>
        <v>3</v>
      </c>
      <c r="N24" s="131">
        <f>MAY!M21</f>
        <v>0</v>
      </c>
      <c r="O24" s="131">
        <f>MAY!R21</f>
        <v>0</v>
      </c>
      <c r="P24" s="131">
        <f>MAY!O21</f>
        <v>0</v>
      </c>
      <c r="Q24" s="132">
        <f>MAY!P21</f>
        <v>2</v>
      </c>
      <c r="R24" s="132">
        <f>MAY!Q21</f>
        <v>1</v>
      </c>
      <c r="S24" s="132">
        <f>MAY!R21</f>
        <v>0</v>
      </c>
      <c r="T24" s="132">
        <f>MAY!S21</f>
        <v>0</v>
      </c>
      <c r="U24" s="132">
        <f>MAY!T21</f>
        <v>0</v>
      </c>
      <c r="V24" s="132">
        <f>MAY!U21</f>
        <v>0</v>
      </c>
      <c r="W24" s="132">
        <f>MAY!V21</f>
        <v>7</v>
      </c>
      <c r="X24" s="132">
        <f>MAY!W21</f>
        <v>0</v>
      </c>
      <c r="Y24" s="132">
        <f>MAY!X21</f>
        <v>0</v>
      </c>
      <c r="Z24" s="190">
        <f>MAY!Y21</f>
        <v>0</v>
      </c>
      <c r="AA24" s="190">
        <f>MAY!Z21</f>
        <v>4</v>
      </c>
      <c r="AB24" s="133">
        <f>MAY!AA21</f>
        <v>0</v>
      </c>
      <c r="AC24" s="133">
        <f>MAY!AB21</f>
        <v>0</v>
      </c>
      <c r="AD24" s="133">
        <f>MAY!AC21</f>
        <v>0</v>
      </c>
      <c r="AE24" s="133">
        <f>MAY!AD21</f>
        <v>1</v>
      </c>
      <c r="AF24" s="133">
        <f>MAY!AE21</f>
        <v>0</v>
      </c>
      <c r="AG24" s="133">
        <f>MAY!AF21</f>
        <v>5</v>
      </c>
      <c r="AH24" s="133">
        <f>MAY!AG21</f>
        <v>0</v>
      </c>
      <c r="AI24" s="133">
        <f>MAY!AH21</f>
        <v>0</v>
      </c>
      <c r="AJ24" s="134">
        <f>MAY!AI21</f>
        <v>5</v>
      </c>
      <c r="AK24" s="134">
        <f>MAY!AJ21</f>
        <v>1</v>
      </c>
      <c r="AL24" s="134">
        <f>MAY!AK21</f>
        <v>0</v>
      </c>
      <c r="AM24" s="135">
        <f>MAY!AL21</f>
        <v>10</v>
      </c>
      <c r="AN24" s="135">
        <f>MAY!AM21</f>
        <v>0</v>
      </c>
      <c r="AO24" s="136">
        <f>MAY!AN21</f>
        <v>0</v>
      </c>
      <c r="AP24" s="137">
        <f>MAY!AO21</f>
        <v>9</v>
      </c>
    </row>
    <row r="25" spans="2:42" ht="18.75" x14ac:dyDescent="0.2">
      <c r="B25" s="138" t="s">
        <v>965</v>
      </c>
      <c r="C25" s="142" t="s">
        <v>2726</v>
      </c>
      <c r="D25" s="179">
        <f t="shared" si="0"/>
        <v>8</v>
      </c>
      <c r="E25" s="129">
        <f>NHIET!D19</f>
        <v>1</v>
      </c>
      <c r="F25" s="129">
        <f>NHIET!E19</f>
        <v>1</v>
      </c>
      <c r="G25" s="129">
        <f>NHIET!F19</f>
        <v>2</v>
      </c>
      <c r="H25" s="129">
        <f>NHIET!G19</f>
        <v>0</v>
      </c>
      <c r="I25" s="129">
        <f>NHIET!H19</f>
        <v>4</v>
      </c>
      <c r="J25" s="130">
        <f>NHIET!I19</f>
        <v>0</v>
      </c>
      <c r="K25" s="131">
        <f>NHIET!J19</f>
        <v>0</v>
      </c>
      <c r="L25" s="131">
        <f>NHIET!K19</f>
        <v>3</v>
      </c>
      <c r="M25" s="131">
        <f>NHIET!L19</f>
        <v>5</v>
      </c>
      <c r="N25" s="131">
        <f>NHIET!M19</f>
        <v>0</v>
      </c>
      <c r="O25" s="131">
        <f>NHIET!N19</f>
        <v>0</v>
      </c>
      <c r="P25" s="131">
        <f>NHIET!O19</f>
        <v>0</v>
      </c>
      <c r="Q25" s="132">
        <f>NHIET!P19</f>
        <v>6</v>
      </c>
      <c r="R25" s="132">
        <f>NHIET!Q19</f>
        <v>1</v>
      </c>
      <c r="S25" s="132">
        <f>NHIET!R19</f>
        <v>0</v>
      </c>
      <c r="T25" s="132">
        <f>NHIET!S19</f>
        <v>0</v>
      </c>
      <c r="U25" s="132">
        <f>NHIET!T19</f>
        <v>0</v>
      </c>
      <c r="V25" s="132">
        <f>NHIET!U19</f>
        <v>0</v>
      </c>
      <c r="W25" s="132">
        <f>NHIET!V19</f>
        <v>0</v>
      </c>
      <c r="X25" s="132">
        <f>NHIET!W19</f>
        <v>0</v>
      </c>
      <c r="Y25" s="132">
        <f>NHIET!X19</f>
        <v>0</v>
      </c>
      <c r="Z25" s="190">
        <f>NHIET!Y19</f>
        <v>0</v>
      </c>
      <c r="AA25" s="190">
        <f>NHIET!Z19</f>
        <v>4</v>
      </c>
      <c r="AB25" s="133">
        <f>NHIET!AA19</f>
        <v>2</v>
      </c>
      <c r="AC25" s="133">
        <f>NHIET!AB19</f>
        <v>0</v>
      </c>
      <c r="AD25" s="133">
        <f>NHIET!AC19</f>
        <v>0</v>
      </c>
      <c r="AE25" s="133">
        <f>NHIET!AD19</f>
        <v>0</v>
      </c>
      <c r="AF25" s="133">
        <f>NHIET!AE19</f>
        <v>0</v>
      </c>
      <c r="AG25" s="133">
        <f>NHIET!AF19</f>
        <v>2</v>
      </c>
      <c r="AH25" s="133">
        <f>NHIET!AG19</f>
        <v>0</v>
      </c>
      <c r="AI25" s="133">
        <f>NHIET!AH19</f>
        <v>0</v>
      </c>
      <c r="AJ25" s="134">
        <f>NHIET!AI19</f>
        <v>5</v>
      </c>
      <c r="AK25" s="134">
        <f>NHIET!AJ19</f>
        <v>2</v>
      </c>
      <c r="AL25" s="134">
        <f>NHIET!AK19</f>
        <v>0</v>
      </c>
      <c r="AM25" s="135">
        <f>NHIET!AL19</f>
        <v>8</v>
      </c>
      <c r="AN25" s="135">
        <f>NHIET!AM19</f>
        <v>0</v>
      </c>
      <c r="AO25" s="136">
        <f>NHIET!AN19</f>
        <v>1</v>
      </c>
      <c r="AP25" s="137">
        <f>NHIET!AO19</f>
        <v>0</v>
      </c>
    </row>
    <row r="26" spans="2:42" ht="16.5" x14ac:dyDescent="0.2">
      <c r="B26" s="138" t="s">
        <v>966</v>
      </c>
      <c r="C26" s="143" t="s">
        <v>988</v>
      </c>
      <c r="D26" s="179">
        <f t="shared" si="0"/>
        <v>14</v>
      </c>
      <c r="E26" s="129">
        <f>'KINH TE'!D24</f>
        <v>1</v>
      </c>
      <c r="F26" s="129">
        <f>'KINH TE'!E24</f>
        <v>0</v>
      </c>
      <c r="G26" s="129">
        <f>'KINH TE'!F24</f>
        <v>3</v>
      </c>
      <c r="H26" s="129">
        <f>'KINH TE'!G24</f>
        <v>0</v>
      </c>
      <c r="I26" s="129">
        <f>'KINH TE'!H24</f>
        <v>10</v>
      </c>
      <c r="J26" s="130">
        <f>'KINH TE'!I24</f>
        <v>0</v>
      </c>
      <c r="K26" s="131">
        <f>'KINH TE'!J24</f>
        <v>1</v>
      </c>
      <c r="L26" s="131">
        <f>'KINH TE'!K24</f>
        <v>13</v>
      </c>
      <c r="M26" s="131">
        <f>'KINH TE'!L24</f>
        <v>0</v>
      </c>
      <c r="N26" s="131">
        <f>'KINH TE'!M24</f>
        <v>0</v>
      </c>
      <c r="O26" s="131">
        <f>'KINH TE'!N24</f>
        <v>0</v>
      </c>
      <c r="P26" s="131">
        <f>'KINH TE'!O24</f>
        <v>0</v>
      </c>
      <c r="Q26" s="132">
        <f>'KINH TE'!P24</f>
        <v>2</v>
      </c>
      <c r="R26" s="132">
        <f>'KINH TE'!Q24</f>
        <v>2</v>
      </c>
      <c r="S26" s="132">
        <f>'KINH TE'!R24</f>
        <v>0</v>
      </c>
      <c r="T26" s="132">
        <f>'KINH TE'!S24</f>
        <v>0</v>
      </c>
      <c r="U26" s="132">
        <f>'KINH TE'!T24</f>
        <v>1</v>
      </c>
      <c r="V26" s="132">
        <f>'KINH TE'!U24</f>
        <v>0</v>
      </c>
      <c r="W26" s="132">
        <f>'KINH TE'!V24</f>
        <v>9</v>
      </c>
      <c r="X26" s="132">
        <f>'KINH TE'!W24</f>
        <v>0</v>
      </c>
      <c r="Y26" s="132">
        <f>'KINH TE'!X24</f>
        <v>0</v>
      </c>
      <c r="Z26" s="190">
        <f>'KINH TE'!Y24</f>
        <v>0</v>
      </c>
      <c r="AA26" s="190">
        <f>'KINH TE'!Z24</f>
        <v>1</v>
      </c>
      <c r="AB26" s="133">
        <f>'KINH TE'!AA24</f>
        <v>1</v>
      </c>
      <c r="AC26" s="133">
        <f>'KINH TE'!AB24</f>
        <v>0</v>
      </c>
      <c r="AD26" s="133">
        <f>'KINH TE'!AC24</f>
        <v>0</v>
      </c>
      <c r="AE26" s="133">
        <f>'KINH TE'!AD24</f>
        <v>3</v>
      </c>
      <c r="AF26" s="133">
        <f>'KINH TE'!AE24</f>
        <v>0</v>
      </c>
      <c r="AG26" s="133">
        <f>'KINH TE'!AF24</f>
        <v>8</v>
      </c>
      <c r="AH26" s="133">
        <f>'KINH TE'!AG24</f>
        <v>1</v>
      </c>
      <c r="AI26" s="133">
        <f>'KINH TE'!AH24</f>
        <v>0</v>
      </c>
      <c r="AJ26" s="134">
        <f>'KINH TE'!AI24</f>
        <v>9</v>
      </c>
      <c r="AK26" s="134">
        <f>'KINH TE'!AJ24</f>
        <v>3</v>
      </c>
      <c r="AL26" s="134">
        <f>'KINH TE'!AK24</f>
        <v>0</v>
      </c>
      <c r="AM26" s="135">
        <f>'KINH TE'!AL24</f>
        <v>14</v>
      </c>
      <c r="AN26" s="135">
        <f>'KINH TE'!AM24</f>
        <v>0</v>
      </c>
      <c r="AO26" s="136">
        <f>'KINH TE'!AN24</f>
        <v>1</v>
      </c>
      <c r="AP26" s="137">
        <f>'KINH TE'!AO24</f>
        <v>10</v>
      </c>
    </row>
    <row r="27" spans="2:42" ht="16.5" x14ac:dyDescent="0.2">
      <c r="B27" s="138" t="s">
        <v>967</v>
      </c>
      <c r="C27" s="143" t="s">
        <v>2720</v>
      </c>
      <c r="D27" s="179">
        <f t="shared" si="0"/>
        <v>2</v>
      </c>
      <c r="E27" s="129">
        <f>'XAY DUNG'!D12</f>
        <v>1</v>
      </c>
      <c r="F27" s="129">
        <f>'XAY DUNG'!E12</f>
        <v>0</v>
      </c>
      <c r="G27" s="129">
        <f>'XAY DUNG'!F12</f>
        <v>0</v>
      </c>
      <c r="H27" s="129">
        <f>'XAY DUNG'!G12</f>
        <v>0</v>
      </c>
      <c r="I27" s="129">
        <f>'XAY DUNG'!H12</f>
        <v>1</v>
      </c>
      <c r="J27" s="130">
        <f>'XAY DUNG'!I12</f>
        <v>0</v>
      </c>
      <c r="K27" s="131">
        <f>'XAY DUNG'!J12</f>
        <v>0</v>
      </c>
      <c r="L27" s="131">
        <f>'XAY DUNG'!K12</f>
        <v>2</v>
      </c>
      <c r="M27" s="131">
        <f>'XAY DUNG'!L12</f>
        <v>0</v>
      </c>
      <c r="N27" s="131">
        <f>'XAY DUNG'!M12</f>
        <v>0</v>
      </c>
      <c r="O27" s="131">
        <f>'XAY DUNG'!N12</f>
        <v>0</v>
      </c>
      <c r="P27" s="131">
        <f>'XAY DUNG'!O12</f>
        <v>0</v>
      </c>
      <c r="Q27" s="132">
        <f>'XAY DUNG'!P12</f>
        <v>0</v>
      </c>
      <c r="R27" s="132">
        <f>'XAY DUNG'!Q12</f>
        <v>2</v>
      </c>
      <c r="S27" s="132">
        <f>'XAY DUNG'!R12</f>
        <v>0</v>
      </c>
      <c r="T27" s="132">
        <f>'XAY DUNG'!S12</f>
        <v>0</v>
      </c>
      <c r="U27" s="132">
        <f>'XAY DUNG'!T12</f>
        <v>0</v>
      </c>
      <c r="V27" s="132">
        <f>'XAY DUNG'!U12</f>
        <v>0</v>
      </c>
      <c r="W27" s="132">
        <f>'XAY DUNG'!V12</f>
        <v>0</v>
      </c>
      <c r="X27" s="132">
        <f>'XAY DUNG'!W12</f>
        <v>0</v>
      </c>
      <c r="Y27" s="132">
        <f>'XAY DUNG'!X12</f>
        <v>0</v>
      </c>
      <c r="Z27" s="190">
        <f>'XAY DUNG'!Y12</f>
        <v>0</v>
      </c>
      <c r="AA27" s="190">
        <f>'XAY DUNG'!Z12</f>
        <v>2</v>
      </c>
      <c r="AB27" s="133">
        <f>'XAY DUNG'!AA12</f>
        <v>0</v>
      </c>
      <c r="AC27" s="133">
        <f>'XAY DUNG'!AB12</f>
        <v>0</v>
      </c>
      <c r="AD27" s="133">
        <f>'XAY DUNG'!AC12</f>
        <v>0</v>
      </c>
      <c r="AE27" s="133">
        <f>'XAY DUNG'!AD12</f>
        <v>0</v>
      </c>
      <c r="AF27" s="133">
        <f>'XAY DUNG'!AE12</f>
        <v>0</v>
      </c>
      <c r="AG27" s="133">
        <f>'XAY DUNG'!AF12</f>
        <v>0</v>
      </c>
      <c r="AH27" s="133">
        <f>'XAY DUNG'!AG12</f>
        <v>0</v>
      </c>
      <c r="AI27" s="133">
        <f>'XAY DUNG'!AH12</f>
        <v>0</v>
      </c>
      <c r="AJ27" s="134">
        <f>'XAY DUNG'!AI12</f>
        <v>0</v>
      </c>
      <c r="AK27" s="134">
        <f>'XAY DUNG'!AJ12</f>
        <v>0</v>
      </c>
      <c r="AL27" s="134">
        <f>'XAY DUNG'!AK12</f>
        <v>0</v>
      </c>
      <c r="AM27" s="135">
        <f>'XAY DUNG'!AL12</f>
        <v>2</v>
      </c>
      <c r="AN27" s="135">
        <f>'XAY DUNG'!AM12</f>
        <v>0</v>
      </c>
      <c r="AO27" s="136">
        <f>'XAY DUNG'!AN12</f>
        <v>0</v>
      </c>
      <c r="AP27" s="137">
        <f>'XAY DUNG'!AO12</f>
        <v>0</v>
      </c>
    </row>
    <row r="28" spans="2:42" ht="18.75" x14ac:dyDescent="0.2">
      <c r="B28" s="138" t="s">
        <v>968</v>
      </c>
      <c r="C28" s="142" t="s">
        <v>2721</v>
      </c>
      <c r="D28" s="179">
        <f t="shared" si="0"/>
        <v>6</v>
      </c>
      <c r="E28" s="129">
        <f>TV!D16</f>
        <v>1</v>
      </c>
      <c r="F28" s="129">
        <f>TV!E16</f>
        <v>0</v>
      </c>
      <c r="G28" s="129">
        <f>TV!F16</f>
        <v>0</v>
      </c>
      <c r="H28" s="129">
        <f>TV!G16</f>
        <v>5</v>
      </c>
      <c r="I28" s="129">
        <f>TV!H16</f>
        <v>0</v>
      </c>
      <c r="J28" s="130">
        <f>TV!I16</f>
        <v>1</v>
      </c>
      <c r="K28" s="131">
        <f>TV!J16</f>
        <v>0</v>
      </c>
      <c r="L28" s="131">
        <f>TV!K16</f>
        <v>1</v>
      </c>
      <c r="M28" s="131">
        <f>TV!L16</f>
        <v>5</v>
      </c>
      <c r="N28" s="131">
        <f>TV!M16</f>
        <v>0</v>
      </c>
      <c r="O28" s="131">
        <f>TV!N16</f>
        <v>0</v>
      </c>
      <c r="P28" s="131">
        <f>TV!O16</f>
        <v>0</v>
      </c>
      <c r="Q28" s="132">
        <f>TV!P16</f>
        <v>2</v>
      </c>
      <c r="R28" s="132">
        <f>TV!Q16</f>
        <v>1</v>
      </c>
      <c r="S28" s="132">
        <f>TV!R16</f>
        <v>0</v>
      </c>
      <c r="T28" s="132">
        <f>TV!S16</f>
        <v>0</v>
      </c>
      <c r="U28" s="132">
        <f>TV!T16</f>
        <v>1</v>
      </c>
      <c r="V28" s="132">
        <f>TV!U16</f>
        <v>0</v>
      </c>
      <c r="W28" s="132">
        <f>TV!V16</f>
        <v>0</v>
      </c>
      <c r="X28" s="132">
        <f>TV!W16</f>
        <v>1</v>
      </c>
      <c r="Y28" s="132">
        <f>TV!X16</f>
        <v>0</v>
      </c>
      <c r="Z28" s="190">
        <f>TV!Y16</f>
        <v>0</v>
      </c>
      <c r="AA28" s="190">
        <f>TV!Z16</f>
        <v>4</v>
      </c>
      <c r="AB28" s="133">
        <f>TV!AA16</f>
        <v>0</v>
      </c>
      <c r="AC28" s="133">
        <f>TV!AB16</f>
        <v>0</v>
      </c>
      <c r="AD28" s="133">
        <f>TV!AC16</f>
        <v>0</v>
      </c>
      <c r="AE28" s="133">
        <f>TV!AD16</f>
        <v>0</v>
      </c>
      <c r="AF28" s="133">
        <f>TV!AE16</f>
        <v>0</v>
      </c>
      <c r="AG28" s="133">
        <f>TV!AF16</f>
        <v>1</v>
      </c>
      <c r="AH28" s="133">
        <f>TV!AG16</f>
        <v>0</v>
      </c>
      <c r="AI28" s="133">
        <f>TV!AH16</f>
        <v>1</v>
      </c>
      <c r="AJ28" s="134">
        <f>TV!AI16</f>
        <v>3</v>
      </c>
      <c r="AK28" s="134">
        <f>TV!AJ16</f>
        <v>2</v>
      </c>
      <c r="AL28" s="134">
        <f>TV!AK16</f>
        <v>0</v>
      </c>
      <c r="AM28" s="135">
        <f>TV!AL16</f>
        <v>4</v>
      </c>
      <c r="AN28" s="135">
        <f>TV!AM16</f>
        <v>2</v>
      </c>
      <c r="AO28" s="136">
        <f>TV!AN16</f>
        <v>1</v>
      </c>
      <c r="AP28" s="137">
        <f>TV!AO16</f>
        <v>4</v>
      </c>
    </row>
    <row r="29" spans="2:42" ht="18.75" x14ac:dyDescent="0.2">
      <c r="B29" s="138" t="s">
        <v>969</v>
      </c>
      <c r="C29" s="142" t="s">
        <v>1002</v>
      </c>
      <c r="D29" s="179">
        <f>SUM(E29:I29)</f>
        <v>3</v>
      </c>
      <c r="E29" s="129">
        <f>'TT DAO TAO'!D13</f>
        <v>0</v>
      </c>
      <c r="F29" s="129">
        <f>'TT DAO TAO'!E13</f>
        <v>0</v>
      </c>
      <c r="G29" s="129">
        <f>'TT DAO TAO'!F13</f>
        <v>0</v>
      </c>
      <c r="H29" s="129">
        <f>'TT DAO TAO'!G13</f>
        <v>3</v>
      </c>
      <c r="I29" s="129">
        <f>'TT DAO TAO'!H13</f>
        <v>0</v>
      </c>
      <c r="J29" s="130">
        <f>'TT DAO TAO'!I13</f>
        <v>0</v>
      </c>
      <c r="K29" s="131">
        <f>'TT DAO TAO'!J13</f>
        <v>0</v>
      </c>
      <c r="L29" s="131">
        <f>'TT DAO TAO'!K13</f>
        <v>1</v>
      </c>
      <c r="M29" s="131">
        <f>'TT DAO TAO'!L13</f>
        <v>0</v>
      </c>
      <c r="N29" s="131">
        <f>'TT DAO TAO'!M13</f>
        <v>0</v>
      </c>
      <c r="O29" s="131">
        <f>'TT DAO TAO'!N13</f>
        <v>1</v>
      </c>
      <c r="P29" s="131">
        <f>'TT DAO TAO'!O13</f>
        <v>1</v>
      </c>
      <c r="Q29" s="132">
        <f>'TT DAO TAO'!P13</f>
        <v>0</v>
      </c>
      <c r="R29" s="132">
        <f>'TT DAO TAO'!Q13</f>
        <v>1</v>
      </c>
      <c r="S29" s="132">
        <f>'TT DAO TAO'!R13</f>
        <v>1</v>
      </c>
      <c r="T29" s="132">
        <f>'TT DAO TAO'!S13</f>
        <v>0</v>
      </c>
      <c r="U29" s="132">
        <f>'TT DAO TAO'!T13</f>
        <v>0</v>
      </c>
      <c r="V29" s="132">
        <f>'TT DAO TAO'!U13</f>
        <v>1</v>
      </c>
      <c r="W29" s="132">
        <f>'TT DAO TAO'!V13</f>
        <v>0</v>
      </c>
      <c r="X29" s="132">
        <f>'TT DAO TAO'!W13</f>
        <v>0</v>
      </c>
      <c r="Y29" s="132">
        <f>'TT DAO TAO'!X13</f>
        <v>0</v>
      </c>
      <c r="Z29" s="190">
        <f>'TT DAO TAO'!Y13</f>
        <v>0</v>
      </c>
      <c r="AA29" s="190">
        <f>'TT DAO TAO'!Z13</f>
        <v>2</v>
      </c>
      <c r="AB29" s="133">
        <f>'TT DAO TAO'!AA13</f>
        <v>0</v>
      </c>
      <c r="AC29" s="133">
        <f>'TT DAO TAO'!AB13</f>
        <v>0</v>
      </c>
      <c r="AD29" s="133">
        <f>'TT DAO TAO'!AC13</f>
        <v>0</v>
      </c>
      <c r="AE29" s="133">
        <f>'TT DAO TAO'!AD13</f>
        <v>0</v>
      </c>
      <c r="AF29" s="133">
        <f>'TT DAO TAO'!AE13</f>
        <v>0</v>
      </c>
      <c r="AG29" s="133">
        <f>'TT DAO TAO'!AF13</f>
        <v>1</v>
      </c>
      <c r="AH29" s="133">
        <f>'TT DAO TAO'!AG13</f>
        <v>0</v>
      </c>
      <c r="AI29" s="133">
        <f>'TT DAO TAO'!AH13</f>
        <v>0</v>
      </c>
      <c r="AJ29" s="134">
        <f>'TT DAO TAO'!AI13</f>
        <v>0</v>
      </c>
      <c r="AK29" s="134">
        <f>'TT DAO TAO'!AJ13</f>
        <v>0</v>
      </c>
      <c r="AL29" s="134">
        <f>'TT DAO TAO'!AK13</f>
        <v>0</v>
      </c>
      <c r="AM29" s="135">
        <f>'TT DAO TAO'!AL13</f>
        <v>2</v>
      </c>
      <c r="AN29" s="135">
        <f>'TT DAO TAO'!AM13</f>
        <v>1</v>
      </c>
      <c r="AO29" s="136">
        <f>'TT DAO TAO'!AN13</f>
        <v>0</v>
      </c>
      <c r="AP29" s="137">
        <f>'TT DAO TAO'!AO13</f>
        <v>2</v>
      </c>
    </row>
    <row r="30" spans="2:42" ht="16.5" x14ac:dyDescent="0.2">
      <c r="B30" s="138" t="s">
        <v>970</v>
      </c>
      <c r="C30" s="139" t="s">
        <v>4927</v>
      </c>
      <c r="D30" s="179">
        <f>SUM(E30:I30)</f>
        <v>3</v>
      </c>
      <c r="E30" s="129">
        <f>'Y TE'!D13</f>
        <v>1</v>
      </c>
      <c r="F30" s="129">
        <f>'Y TE'!E13</f>
        <v>0</v>
      </c>
      <c r="G30" s="129">
        <f>'Y TE'!F13</f>
        <v>0</v>
      </c>
      <c r="H30" s="129">
        <f>'Y TE'!G13</f>
        <v>2</v>
      </c>
      <c r="I30" s="129">
        <f>'Y TE'!H13</f>
        <v>0</v>
      </c>
      <c r="J30" s="130">
        <f>'Y TE'!I13</f>
        <v>0</v>
      </c>
      <c r="K30" s="131">
        <f>'Y TE'!J13</f>
        <v>0</v>
      </c>
      <c r="L30" s="131">
        <f>'Y TE'!K13</f>
        <v>1</v>
      </c>
      <c r="M30" s="131">
        <f>'Y TE'!L13</f>
        <v>0</v>
      </c>
      <c r="N30" s="131">
        <f>'Y TE'!M13</f>
        <v>0</v>
      </c>
      <c r="O30" s="131">
        <f>'Y TE'!N13</f>
        <v>2</v>
      </c>
      <c r="P30" s="131">
        <f>'Y TE'!O13</f>
        <v>0</v>
      </c>
      <c r="Q30" s="132">
        <f>'Y TE'!P13</f>
        <v>0</v>
      </c>
      <c r="R30" s="132">
        <f>'Y TE'!Q13</f>
        <v>0</v>
      </c>
      <c r="S30" s="132">
        <f>'Y TE'!R13</f>
        <v>0</v>
      </c>
      <c r="T30" s="132">
        <f>'Y TE'!S13</f>
        <v>0</v>
      </c>
      <c r="U30" s="132">
        <f>'Y TE'!T13</f>
        <v>0</v>
      </c>
      <c r="V30" s="132">
        <f>'Y TE'!U13</f>
        <v>0</v>
      </c>
      <c r="W30" s="132">
        <f>'Y TE'!V13</f>
        <v>0</v>
      </c>
      <c r="X30" s="132">
        <f>'Y TE'!W13</f>
        <v>1</v>
      </c>
      <c r="Y30" s="132">
        <f>'Y TE'!X13</f>
        <v>0</v>
      </c>
      <c r="Z30" s="190">
        <f>'Y TE'!Y13</f>
        <v>0</v>
      </c>
      <c r="AA30" s="190">
        <f>'Y TE'!Z13</f>
        <v>1</v>
      </c>
      <c r="AB30" s="133">
        <f>'Y TE'!AA13</f>
        <v>0</v>
      </c>
      <c r="AC30" s="133">
        <f>'Y TE'!AB13</f>
        <v>1</v>
      </c>
      <c r="AD30" s="133">
        <f>'Y TE'!AC13</f>
        <v>0</v>
      </c>
      <c r="AE30" s="133">
        <f>'Y TE'!AD13</f>
        <v>0</v>
      </c>
      <c r="AF30" s="133">
        <f>'Y TE'!AE13</f>
        <v>0</v>
      </c>
      <c r="AG30" s="133">
        <f>'Y TE'!AF13</f>
        <v>0</v>
      </c>
      <c r="AH30" s="133">
        <f>'Y TE'!AG13</f>
        <v>0</v>
      </c>
      <c r="AI30" s="133">
        <f>'Y TE'!AH13</f>
        <v>0</v>
      </c>
      <c r="AJ30" s="134">
        <f>'Y TE'!AI13</f>
        <v>0</v>
      </c>
      <c r="AK30" s="134">
        <f>'Y TE'!AJ13</f>
        <v>0</v>
      </c>
      <c r="AL30" s="134">
        <f>'Y TE'!AK13</f>
        <v>0</v>
      </c>
      <c r="AM30" s="135">
        <f>'Y TE'!AL13</f>
        <v>2</v>
      </c>
      <c r="AN30" s="135">
        <f>'Y TE'!AM13</f>
        <v>1</v>
      </c>
      <c r="AO30" s="136">
        <f>'Y TE'!AN13</f>
        <v>0</v>
      </c>
      <c r="AP30" s="137">
        <f>'Y TE'!AO13</f>
        <v>3</v>
      </c>
    </row>
    <row r="31" spans="2:42" ht="37.5" x14ac:dyDescent="0.2">
      <c r="B31" s="138" t="s">
        <v>971</v>
      </c>
      <c r="C31" s="142" t="s">
        <v>1162</v>
      </c>
      <c r="D31" s="179">
        <f t="shared" si="0"/>
        <v>5</v>
      </c>
      <c r="E31" s="129">
        <f>QLDL!D16</f>
        <v>1</v>
      </c>
      <c r="F31" s="129">
        <f>QLDL!E16</f>
        <v>0</v>
      </c>
      <c r="G31" s="129">
        <f>QLDL!F16</f>
        <v>0</v>
      </c>
      <c r="H31" s="129">
        <f>QLDL!G16</f>
        <v>4</v>
      </c>
      <c r="I31" s="129">
        <f>QLDL!H16</f>
        <v>0</v>
      </c>
      <c r="J31" s="130">
        <f>QLDL!I16</f>
        <v>1</v>
      </c>
      <c r="K31" s="131">
        <f>QLDL!J16</f>
        <v>0</v>
      </c>
      <c r="L31" s="131">
        <f>QLDL!K16</f>
        <v>1</v>
      </c>
      <c r="M31" s="131">
        <f>QLDL!L16</f>
        <v>3</v>
      </c>
      <c r="N31" s="131">
        <f>QLDL!M16</f>
        <v>0</v>
      </c>
      <c r="O31" s="131">
        <f>QLDL!N16</f>
        <v>0</v>
      </c>
      <c r="P31" s="131">
        <f>QLDL!O16</f>
        <v>1</v>
      </c>
      <c r="Q31" s="132">
        <f>QLDL!P16</f>
        <v>1</v>
      </c>
      <c r="R31" s="132">
        <f>QLDL!Q16</f>
        <v>1</v>
      </c>
      <c r="S31" s="132">
        <f>QLDL!R16</f>
        <v>0</v>
      </c>
      <c r="T31" s="132">
        <f>QLDL!S16</f>
        <v>0</v>
      </c>
      <c r="U31" s="132">
        <f>QLDL!T16</f>
        <v>2</v>
      </c>
      <c r="V31" s="132">
        <f>QLDL!U16</f>
        <v>1</v>
      </c>
      <c r="W31" s="132">
        <f>QLDL!V16</f>
        <v>0</v>
      </c>
      <c r="X31" s="132">
        <f>QLDL!W16</f>
        <v>0</v>
      </c>
      <c r="Y31" s="132">
        <f>QLDL!X16</f>
        <v>0</v>
      </c>
      <c r="Z31" s="190">
        <f>QLDL!Y16</f>
        <v>0</v>
      </c>
      <c r="AA31" s="190">
        <f>QLDL!Z16</f>
        <v>3</v>
      </c>
      <c r="AB31" s="133">
        <f>QLDL!AA16</f>
        <v>0</v>
      </c>
      <c r="AC31" s="133">
        <f>QLDL!AB16</f>
        <v>0</v>
      </c>
      <c r="AD31" s="133">
        <f>QLDL!AC16</f>
        <v>0</v>
      </c>
      <c r="AE31" s="133">
        <f>QLDL!AD16</f>
        <v>0</v>
      </c>
      <c r="AF31" s="133">
        <f>QLDL!AE16</f>
        <v>0</v>
      </c>
      <c r="AG31" s="133">
        <f>QLDL!AF16</f>
        <v>2</v>
      </c>
      <c r="AH31" s="133">
        <f>QLDL!AG16</f>
        <v>0</v>
      </c>
      <c r="AI31" s="133">
        <f>QLDL!AH16</f>
        <v>0</v>
      </c>
      <c r="AJ31" s="134">
        <f>QLDL!AI16</f>
        <v>2</v>
      </c>
      <c r="AK31" s="134">
        <f>QLDL!AJ16</f>
        <v>1</v>
      </c>
      <c r="AL31" s="134">
        <f>QLDL!AK16</f>
        <v>0</v>
      </c>
      <c r="AM31" s="135">
        <f>QLDL!AL16</f>
        <v>2</v>
      </c>
      <c r="AN31" s="135">
        <f>QLDL!AM16</f>
        <v>3</v>
      </c>
      <c r="AO31" s="136">
        <f>QLDL!AN16</f>
        <v>2</v>
      </c>
      <c r="AP31" s="137">
        <f>QLDL!AO16</f>
        <v>2</v>
      </c>
    </row>
    <row r="32" spans="2:42" ht="45" customHeight="1" x14ac:dyDescent="0.2">
      <c r="B32" s="138" t="s">
        <v>972</v>
      </c>
      <c r="C32" s="142" t="s">
        <v>997</v>
      </c>
      <c r="D32" s="179">
        <f t="shared" si="0"/>
        <v>3</v>
      </c>
      <c r="E32" s="129">
        <f>QHDN!D14</f>
        <v>1</v>
      </c>
      <c r="F32" s="129">
        <f>QHDN!E14</f>
        <v>1</v>
      </c>
      <c r="G32" s="129">
        <f>QHDN!F14</f>
        <v>0</v>
      </c>
      <c r="H32" s="129">
        <f>QHDN!G14</f>
        <v>1</v>
      </c>
      <c r="I32" s="129">
        <f>QHDN!H14</f>
        <v>0</v>
      </c>
      <c r="J32" s="130">
        <f>QHDN!I14</f>
        <v>1</v>
      </c>
      <c r="K32" s="131">
        <f>QHDN!J14</f>
        <v>0</v>
      </c>
      <c r="L32" s="131">
        <f>QHDN!K14</f>
        <v>1</v>
      </c>
      <c r="M32" s="131">
        <f>QHDN!L14</f>
        <v>2</v>
      </c>
      <c r="N32" s="131">
        <f>QHDN!M14</f>
        <v>0</v>
      </c>
      <c r="O32" s="131">
        <f>QHDN!N14</f>
        <v>0</v>
      </c>
      <c r="P32" s="131">
        <f>QHDN!O14</f>
        <v>0</v>
      </c>
      <c r="Q32" s="132">
        <f>QHDN!P14</f>
        <v>2</v>
      </c>
      <c r="R32" s="132">
        <f>QHDN!Q14</f>
        <v>1</v>
      </c>
      <c r="S32" s="132">
        <f>QHDN!R14</f>
        <v>0</v>
      </c>
      <c r="T32" s="132">
        <f>QHDN!S14</f>
        <v>0</v>
      </c>
      <c r="U32" s="132">
        <f>QHDN!T14</f>
        <v>0</v>
      </c>
      <c r="V32" s="132">
        <f>QHDN!U14</f>
        <v>0</v>
      </c>
      <c r="W32" s="132">
        <f>QHDN!V14</f>
        <v>0</v>
      </c>
      <c r="X32" s="132">
        <f>QHDN!W14</f>
        <v>0</v>
      </c>
      <c r="Y32" s="132">
        <f>QHDN!X14</f>
        <v>0</v>
      </c>
      <c r="Z32" s="190">
        <f>QHDN!Y14</f>
        <v>0</v>
      </c>
      <c r="AA32" s="190">
        <f>QHDN!Z14</f>
        <v>1</v>
      </c>
      <c r="AB32" s="133">
        <f>QHDN!AA14</f>
        <v>1</v>
      </c>
      <c r="AC32" s="133">
        <f>QHDN!AB14</f>
        <v>0</v>
      </c>
      <c r="AD32" s="133">
        <f>QHDN!AC14</f>
        <v>0</v>
      </c>
      <c r="AE32" s="133">
        <f>QHDN!AD14</f>
        <v>0</v>
      </c>
      <c r="AF32" s="133">
        <f>QHDN!AE14</f>
        <v>0</v>
      </c>
      <c r="AG32" s="133">
        <f>QHDN!AF14</f>
        <v>1</v>
      </c>
      <c r="AH32" s="133">
        <f>QHDN!AG14</f>
        <v>0</v>
      </c>
      <c r="AI32" s="133">
        <f>QHDN!AH14</f>
        <v>0</v>
      </c>
      <c r="AJ32" s="134">
        <f>QHDN!AI14</f>
        <v>2</v>
      </c>
      <c r="AK32" s="134">
        <f>QHDN!AJ14</f>
        <v>1</v>
      </c>
      <c r="AL32" s="134">
        <f>QHDN!AK14</f>
        <v>0</v>
      </c>
      <c r="AM32" s="135">
        <f>QHDN!AL14</f>
        <v>3</v>
      </c>
      <c r="AN32" s="135">
        <f>QHDN!AM14</f>
        <v>0</v>
      </c>
      <c r="AO32" s="136">
        <f>QHDN!AN14</f>
        <v>2</v>
      </c>
      <c r="AP32" s="137">
        <f>QHDN!AO14</f>
        <v>1</v>
      </c>
    </row>
    <row r="33" spans="2:42" ht="33" x14ac:dyDescent="0.2">
      <c r="B33" s="138" t="s">
        <v>973</v>
      </c>
      <c r="C33" s="139" t="s">
        <v>4928</v>
      </c>
      <c r="D33" s="179">
        <f t="shared" si="0"/>
        <v>7</v>
      </c>
      <c r="E33" s="129">
        <f>'THANH TRA'!D18</f>
        <v>1</v>
      </c>
      <c r="F33" s="129">
        <f>'THANH TRA'!E18</f>
        <v>1</v>
      </c>
      <c r="G33" s="129">
        <f>'THANH TRA'!F18</f>
        <v>0</v>
      </c>
      <c r="H33" s="129">
        <f>'THANH TRA'!G18</f>
        <v>5</v>
      </c>
      <c r="I33" s="129">
        <f>'THANH TRA'!H18</f>
        <v>0</v>
      </c>
      <c r="J33" s="130">
        <f>'THANH TRA'!I18</f>
        <v>2</v>
      </c>
      <c r="K33" s="131">
        <f>'THANH TRA'!J18</f>
        <v>0</v>
      </c>
      <c r="L33" s="131">
        <f>'THANH TRA'!K18</f>
        <v>2</v>
      </c>
      <c r="M33" s="131">
        <f>'THANH TRA'!L18</f>
        <v>4</v>
      </c>
      <c r="N33" s="131">
        <f>'THANH TRA'!M18</f>
        <v>1</v>
      </c>
      <c r="O33" s="131">
        <f>'THANH TRA'!N18</f>
        <v>0</v>
      </c>
      <c r="P33" s="131">
        <f>'THANH TRA'!O18</f>
        <v>0</v>
      </c>
      <c r="Q33" s="132">
        <f>'THANH TRA'!P18</f>
        <v>3</v>
      </c>
      <c r="R33" s="132">
        <f>'THANH TRA'!Q18</f>
        <v>1</v>
      </c>
      <c r="S33" s="132">
        <f>'THANH TRA'!R18</f>
        <v>0</v>
      </c>
      <c r="T33" s="132">
        <f>'THANH TRA'!S18</f>
        <v>0</v>
      </c>
      <c r="U33" s="132">
        <f>'THANH TRA'!T18</f>
        <v>0</v>
      </c>
      <c r="V33" s="132">
        <f>'THANH TRA'!U18</f>
        <v>0</v>
      </c>
      <c r="W33" s="132">
        <f>'THANH TRA'!V18</f>
        <v>0</v>
      </c>
      <c r="X33" s="132">
        <f>'THANH TRA'!W18</f>
        <v>2</v>
      </c>
      <c r="Y33" s="132">
        <f>'THANH TRA'!X18</f>
        <v>0</v>
      </c>
      <c r="Z33" s="190">
        <f>'THANH TRA'!Y18</f>
        <v>0</v>
      </c>
      <c r="AA33" s="190">
        <f>'THANH TRA'!Z18</f>
        <v>3</v>
      </c>
      <c r="AB33" s="133">
        <f>'THANH TRA'!AA18</f>
        <v>0</v>
      </c>
      <c r="AC33" s="133">
        <f>'THANH TRA'!AB18</f>
        <v>0</v>
      </c>
      <c r="AD33" s="133">
        <f>'THANH TRA'!AC18</f>
        <v>0</v>
      </c>
      <c r="AE33" s="133">
        <f>'THANH TRA'!AD18</f>
        <v>0</v>
      </c>
      <c r="AF33" s="133">
        <f>'THANH TRA'!AE18</f>
        <v>0</v>
      </c>
      <c r="AG33" s="133">
        <f>'THANH TRA'!AF18</f>
        <v>4</v>
      </c>
      <c r="AH33" s="133">
        <f>'THANH TRA'!AG18</f>
        <v>0</v>
      </c>
      <c r="AI33" s="133">
        <f>'THANH TRA'!AH18</f>
        <v>0</v>
      </c>
      <c r="AJ33" s="134">
        <f>'THANH TRA'!AI18</f>
        <v>4</v>
      </c>
      <c r="AK33" s="134">
        <f>'THANH TRA'!AJ18</f>
        <v>2</v>
      </c>
      <c r="AL33" s="134">
        <f>'THANH TRA'!AK18</f>
        <v>0</v>
      </c>
      <c r="AM33" s="135">
        <f>'THANH TRA'!AL18</f>
        <v>4</v>
      </c>
      <c r="AN33" s="135">
        <f>'THANH TRA'!AM18</f>
        <v>3</v>
      </c>
      <c r="AO33" s="136">
        <f>'THANH TRA'!AN18</f>
        <v>2</v>
      </c>
      <c r="AP33" s="137">
        <f>'THANH TRA'!AO18</f>
        <v>4</v>
      </c>
    </row>
    <row r="34" spans="2:42" ht="33.6" customHeight="1" x14ac:dyDescent="0.2">
      <c r="B34" s="144"/>
      <c r="C34" s="144" t="s">
        <v>4929</v>
      </c>
      <c r="D34" s="145">
        <f>SUM(D10:D33)</f>
        <v>318</v>
      </c>
      <c r="E34" s="146">
        <f t="shared" ref="E34:AP34" si="1">SUM(E10:E33)</f>
        <v>23</v>
      </c>
      <c r="F34" s="146">
        <f t="shared" si="1"/>
        <v>21</v>
      </c>
      <c r="G34" s="146">
        <f t="shared" si="1"/>
        <v>27</v>
      </c>
      <c r="H34" s="146">
        <f t="shared" si="1"/>
        <v>103</v>
      </c>
      <c r="I34" s="146">
        <f t="shared" si="1"/>
        <v>144</v>
      </c>
      <c r="J34" s="147">
        <f t="shared" si="1"/>
        <v>23</v>
      </c>
      <c r="K34" s="148">
        <f t="shared" si="1"/>
        <v>4</v>
      </c>
      <c r="L34" s="148">
        <f t="shared" si="1"/>
        <v>146</v>
      </c>
      <c r="M34" s="148">
        <f t="shared" si="1"/>
        <v>126</v>
      </c>
      <c r="N34" s="148">
        <f t="shared" si="1"/>
        <v>9</v>
      </c>
      <c r="O34" s="148">
        <f t="shared" si="1"/>
        <v>14</v>
      </c>
      <c r="P34" s="148">
        <f t="shared" si="1"/>
        <v>19</v>
      </c>
      <c r="Q34" s="149">
        <f t="shared" si="1"/>
        <v>81</v>
      </c>
      <c r="R34" s="149">
        <f t="shared" si="1"/>
        <v>45</v>
      </c>
      <c r="S34" s="149">
        <f t="shared" si="1"/>
        <v>6</v>
      </c>
      <c r="T34" s="149">
        <f t="shared" si="1"/>
        <v>5</v>
      </c>
      <c r="U34" s="149">
        <f t="shared" si="1"/>
        <v>26</v>
      </c>
      <c r="V34" s="149">
        <f t="shared" si="1"/>
        <v>17</v>
      </c>
      <c r="W34" s="149">
        <f t="shared" si="1"/>
        <v>22</v>
      </c>
      <c r="X34" s="149">
        <f t="shared" si="1"/>
        <v>77</v>
      </c>
      <c r="Y34" s="149">
        <f t="shared" si="1"/>
        <v>0</v>
      </c>
      <c r="Z34" s="150">
        <f t="shared" si="1"/>
        <v>3</v>
      </c>
      <c r="AA34" s="150">
        <f t="shared" si="1"/>
        <v>123</v>
      </c>
      <c r="AB34" s="150">
        <f t="shared" si="1"/>
        <v>20</v>
      </c>
      <c r="AC34" s="150">
        <f t="shared" si="1"/>
        <v>2</v>
      </c>
      <c r="AD34" s="150">
        <f t="shared" si="1"/>
        <v>0</v>
      </c>
      <c r="AE34" s="150">
        <f t="shared" si="1"/>
        <v>25</v>
      </c>
      <c r="AF34" s="150">
        <f t="shared" si="1"/>
        <v>8</v>
      </c>
      <c r="AG34" s="150">
        <f t="shared" si="1"/>
        <v>102</v>
      </c>
      <c r="AH34" s="150">
        <f t="shared" si="1"/>
        <v>7</v>
      </c>
      <c r="AI34" s="150">
        <f t="shared" si="1"/>
        <v>2</v>
      </c>
      <c r="AJ34" s="151">
        <f t="shared" si="1"/>
        <v>155</v>
      </c>
      <c r="AK34" s="151">
        <f t="shared" si="1"/>
        <v>71</v>
      </c>
      <c r="AL34" s="151">
        <f t="shared" si="1"/>
        <v>3</v>
      </c>
      <c r="AM34" s="152">
        <f t="shared" si="1"/>
        <v>272</v>
      </c>
      <c r="AN34" s="152">
        <f t="shared" si="1"/>
        <v>50</v>
      </c>
      <c r="AO34" s="145">
        <f t="shared" si="1"/>
        <v>56</v>
      </c>
      <c r="AP34" s="153">
        <f t="shared" si="1"/>
        <v>139</v>
      </c>
    </row>
    <row r="36" spans="2:42" ht="13.5" thickBot="1" x14ac:dyDescent="0.25"/>
    <row r="37" spans="2:42" ht="17.25" thickBot="1" x14ac:dyDescent="0.25">
      <c r="B37" s="154" t="s">
        <v>950</v>
      </c>
      <c r="C37" s="155" t="s">
        <v>4922</v>
      </c>
      <c r="D37" s="156">
        <f>E10+F10</f>
        <v>4</v>
      </c>
    </row>
    <row r="38" spans="2:42" ht="33.75" thickBot="1" x14ac:dyDescent="0.25">
      <c r="B38" s="154" t="s">
        <v>951</v>
      </c>
      <c r="C38" s="155" t="s">
        <v>4930</v>
      </c>
      <c r="D38" s="156">
        <f>E11+E12+E13+E14+E15+E16+E17+E28+E29+E30+E31+E32+E33</f>
        <v>12</v>
      </c>
    </row>
    <row r="39" spans="2:42" ht="33.75" thickBot="1" x14ac:dyDescent="0.25">
      <c r="B39" s="154" t="s">
        <v>952</v>
      </c>
      <c r="C39" s="155" t="s">
        <v>4931</v>
      </c>
      <c r="D39" s="156">
        <f>F11+F12+F13+F14+F15+F16+F17+F28+F29+F30+F31+F32+F33</f>
        <v>10</v>
      </c>
    </row>
    <row r="40" spans="2:42" ht="17.25" thickBot="1" x14ac:dyDescent="0.25">
      <c r="B40" s="154" t="s">
        <v>953</v>
      </c>
      <c r="C40" s="155" t="s">
        <v>4932</v>
      </c>
      <c r="D40" s="156">
        <f>E18+E19+E20+E21+E22+E23+E24+E25+E26+E27</f>
        <v>10</v>
      </c>
    </row>
    <row r="41" spans="2:42" ht="17.25" thickBot="1" x14ac:dyDescent="0.25">
      <c r="B41" s="154" t="s">
        <v>954</v>
      </c>
      <c r="C41" s="155" t="s">
        <v>4933</v>
      </c>
      <c r="D41" s="156">
        <f>F18+F19+F20+F21+F22+F23+F24+F25+F26+F27</f>
        <v>8</v>
      </c>
    </row>
    <row r="42" spans="2:42" ht="17.25" thickBot="1" x14ac:dyDescent="0.25">
      <c r="B42" s="154" t="s">
        <v>955</v>
      </c>
      <c r="C42" s="155" t="s">
        <v>4934</v>
      </c>
      <c r="D42" s="156">
        <f>SUM(G18:G27)</f>
        <v>23</v>
      </c>
    </row>
    <row r="43" spans="2:42" ht="66.75" thickBot="1" x14ac:dyDescent="0.25">
      <c r="B43" s="154" t="s">
        <v>956</v>
      </c>
      <c r="C43" s="155" t="s">
        <v>4935</v>
      </c>
      <c r="D43" s="156">
        <f>D41+D40+I34+J34+G18+G19+G20+G21+G22+G23+G24+G25+G26+G27</f>
        <v>208</v>
      </c>
    </row>
  </sheetData>
  <mergeCells count="12">
    <mergeCell ref="AP7:AP8"/>
    <mergeCell ref="B7:B8"/>
    <mergeCell ref="C7:C8"/>
    <mergeCell ref="D7:D8"/>
    <mergeCell ref="E7:I7"/>
    <mergeCell ref="J7:J8"/>
    <mergeCell ref="K7:P7"/>
    <mergeCell ref="Q7:Y7"/>
    <mergeCell ref="Z7:AI7"/>
    <mergeCell ref="AJ7:AL7"/>
    <mergeCell ref="AM7:AN7"/>
    <mergeCell ref="AO7:AO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25</vt:i4>
      </vt:variant>
    </vt:vector>
  </HeadingPairs>
  <TitlesOfParts>
    <vt:vector size="51" baseType="lpstr">
      <vt:lpstr>DONG LUC</vt:lpstr>
      <vt:lpstr>CO KHI</vt:lpstr>
      <vt:lpstr>CNTT</vt:lpstr>
      <vt:lpstr>DIEN TU</vt:lpstr>
      <vt:lpstr>KHCB</vt:lpstr>
      <vt:lpstr>KINH TE</vt:lpstr>
      <vt:lpstr>LLCT</vt:lpstr>
      <vt:lpstr>MAY</vt:lpstr>
      <vt:lpstr>NHIET</vt:lpstr>
      <vt:lpstr>XAY DUNG</vt:lpstr>
      <vt:lpstr>QLHS</vt:lpstr>
      <vt:lpstr>KE TOAN</vt:lpstr>
      <vt:lpstr>KHAO THI</vt:lpstr>
      <vt:lpstr>QHQT</vt:lpstr>
      <vt:lpstr>QUAN TRI</vt:lpstr>
      <vt:lpstr>TCHC</vt:lpstr>
      <vt:lpstr>DAO TAO</vt:lpstr>
      <vt:lpstr>THANH TRA</vt:lpstr>
      <vt:lpstr>TV</vt:lpstr>
      <vt:lpstr>TT DAO TAO</vt:lpstr>
      <vt:lpstr>QHDN</vt:lpstr>
      <vt:lpstr>QLDL</vt:lpstr>
      <vt:lpstr>BGH</vt:lpstr>
      <vt:lpstr>Y TE</vt:lpstr>
      <vt:lpstr>CBGVNV TOAN TRUONG</vt:lpstr>
      <vt:lpstr>THONG KE</vt:lpstr>
      <vt:lpstr>BGH!Print_Titles</vt:lpstr>
      <vt:lpstr>'CBGVNV TOAN TRUONG'!Print_Titles</vt:lpstr>
      <vt:lpstr>CNTT!Print_Titles</vt:lpstr>
      <vt:lpstr>'CO KHI'!Print_Titles</vt:lpstr>
      <vt:lpstr>'DAO TAO'!Print_Titles</vt:lpstr>
      <vt:lpstr>'DIEN TU'!Print_Titles</vt:lpstr>
      <vt:lpstr>'DONG LUC'!Print_Titles</vt:lpstr>
      <vt:lpstr>'KE TOAN'!Print_Titles</vt:lpstr>
      <vt:lpstr>'KHAO THI'!Print_Titles</vt:lpstr>
      <vt:lpstr>KHCB!Print_Titles</vt:lpstr>
      <vt:lpstr>'KINH TE'!Print_Titles</vt:lpstr>
      <vt:lpstr>LLCT!Print_Titles</vt:lpstr>
      <vt:lpstr>MAY!Print_Titles</vt:lpstr>
      <vt:lpstr>NHIET!Print_Titles</vt:lpstr>
      <vt:lpstr>QHDN!Print_Titles</vt:lpstr>
      <vt:lpstr>QHQT!Print_Titles</vt:lpstr>
      <vt:lpstr>QLDL!Print_Titles</vt:lpstr>
      <vt:lpstr>QLHS!Print_Titles</vt:lpstr>
      <vt:lpstr>'QUAN TRI'!Print_Titles</vt:lpstr>
      <vt:lpstr>TCHC!Print_Titles</vt:lpstr>
      <vt:lpstr>'THANH TRA'!Print_Titles</vt:lpstr>
      <vt:lpstr>'TT DAO TAO'!Print_Titles</vt:lpstr>
      <vt:lpstr>TV!Print_Titles</vt:lpstr>
      <vt:lpstr>'XAY DUNG'!Print_Titles</vt:lpstr>
      <vt:lpstr>'Y TE'!Print_Titles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2019-11-27T01:01:28Z</cp:lastPrinted>
  <dcterms:created xsi:type="dcterms:W3CDTF">2017-09-06T00:47:02Z</dcterms:created>
  <dcterms:modified xsi:type="dcterms:W3CDTF">2020-02-05T03:36:29Z</dcterms:modified>
</cp:coreProperties>
</file>